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0515" windowHeight="7800" activeTab="2"/>
  </bookViews>
  <sheets>
    <sheet name="IncomeExpense" sheetId="1" r:id="rId1"/>
    <sheet name="SUMMERY SHEET" sheetId="2" r:id="rId2"/>
    <sheet name="BUDGET" sheetId="3" r:id="rId3"/>
  </sheets>
  <definedNames>
    <definedName name="_xlnm.Print_Area" localSheetId="2">'BUDGET'!#REF!</definedName>
    <definedName name="_xlnm.Print_Area" localSheetId="0">'IncomeExpense'!$A$1:$I$136</definedName>
    <definedName name="_xlnm.Print_Area" localSheetId="1">'SUMMERY SHEET'!$A$1:$I$45</definedName>
    <definedName name="_xlnm.Print_Titles" localSheetId="0">'IncomeExpense'!$1:$6</definedName>
  </definedNames>
  <calcPr fullCalcOnLoad="1"/>
</workbook>
</file>

<file path=xl/sharedStrings.xml><?xml version="1.0" encoding="utf-8"?>
<sst xmlns="http://schemas.openxmlformats.org/spreadsheetml/2006/main" count="249" uniqueCount="113">
  <si>
    <t>INCOME</t>
  </si>
  <si>
    <t>Fund Raisers</t>
  </si>
  <si>
    <t>BUDGET</t>
  </si>
  <si>
    <t>ACTUAL</t>
  </si>
  <si>
    <t>Art Auction</t>
  </si>
  <si>
    <t>Carnival</t>
  </si>
  <si>
    <t>EXPENSES</t>
  </si>
  <si>
    <t>Yearbook</t>
  </si>
  <si>
    <t>Community Contributions</t>
  </si>
  <si>
    <t>Box Tops for Education</t>
  </si>
  <si>
    <t>Donations</t>
  </si>
  <si>
    <t>Matching Funds</t>
  </si>
  <si>
    <t>Support</t>
  </si>
  <si>
    <t>Art Enrichment</t>
  </si>
  <si>
    <t>Fifth Grade Graduation</t>
  </si>
  <si>
    <t>Portfolio Nights</t>
  </si>
  <si>
    <t>Specialists</t>
  </si>
  <si>
    <t>Accounting/Treasurer</t>
  </si>
  <si>
    <t>Staff Appreciation</t>
  </si>
  <si>
    <t>Fund Raisers Sub-Total</t>
  </si>
  <si>
    <t>Community Contributions Sub-Total</t>
  </si>
  <si>
    <t>Donations Sub-Total</t>
  </si>
  <si>
    <t>GRAND TOTAL INCOME</t>
  </si>
  <si>
    <t>Classroom Funds Sub-Total</t>
  </si>
  <si>
    <t>Support Sub-Total</t>
  </si>
  <si>
    <t>GRAND TOTAL EXPENSE</t>
  </si>
  <si>
    <t>Special Programs</t>
  </si>
  <si>
    <t>Special Programs Sub-Total</t>
  </si>
  <si>
    <t>2010-2011</t>
  </si>
  <si>
    <t>Other</t>
  </si>
  <si>
    <t>Liability Insurance</t>
  </si>
  <si>
    <t>Donations to District Sub-Total</t>
  </si>
  <si>
    <t>Parent Donations</t>
  </si>
  <si>
    <t>Year to Date</t>
  </si>
  <si>
    <t>Kowalskis Market Recipts</t>
  </si>
  <si>
    <t>Alyssa Larson</t>
  </si>
  <si>
    <t>Ananth Pai</t>
  </si>
  <si>
    <t>Chris Quinn</t>
  </si>
  <si>
    <t>Christina Hayden</t>
  </si>
  <si>
    <t>David Bataglia</t>
  </si>
  <si>
    <t>Dawn Maple</t>
  </si>
  <si>
    <t>Jeanne Mack</t>
  </si>
  <si>
    <t>Julie Stonehouse</t>
  </si>
  <si>
    <t>Kari Baillet</t>
  </si>
  <si>
    <t>Karla Harding</t>
  </si>
  <si>
    <t>Kelly Coorough</t>
  </si>
  <si>
    <t>Kim Jeske</t>
  </si>
  <si>
    <t>Kristine Fischbach</t>
  </si>
  <si>
    <t>Pam Winkler</t>
  </si>
  <si>
    <t>Sarah Wagoner</t>
  </si>
  <si>
    <t>Susie Mahoney</t>
  </si>
  <si>
    <t>Field Trips</t>
  </si>
  <si>
    <t>Field Trip Sub-Total</t>
  </si>
  <si>
    <t>Special Events</t>
  </si>
  <si>
    <t>Special Events Sub-Total</t>
  </si>
  <si>
    <t>Family Events</t>
  </si>
  <si>
    <t>Saint North Roller Skating</t>
  </si>
  <si>
    <t>2011-2012</t>
  </si>
  <si>
    <t>Field Trips Sub-Total</t>
  </si>
  <si>
    <t xml:space="preserve">District 4/5 Track Meet </t>
  </si>
  <si>
    <t>Lunch Fund</t>
  </si>
  <si>
    <t>Patrols</t>
  </si>
  <si>
    <t xml:space="preserve">Donations to District </t>
  </si>
  <si>
    <t xml:space="preserve">Miscellaneous </t>
  </si>
  <si>
    <t>Other Income Sub-Total</t>
  </si>
  <si>
    <t>Other Sub-Total</t>
  </si>
  <si>
    <t xml:space="preserve">Student Planners for 4/5 </t>
  </si>
  <si>
    <t>Difference</t>
  </si>
  <si>
    <t>Read -A- Thon</t>
  </si>
  <si>
    <t>Matoska International Parent/Teacher Organization</t>
  </si>
  <si>
    <t>Jennifer Reckinger</t>
  </si>
  <si>
    <t>Lori Felton</t>
  </si>
  <si>
    <t>Field Trip Assistance</t>
  </si>
  <si>
    <t>Discretionary Fund</t>
  </si>
  <si>
    <t>Chip Shoppe</t>
  </si>
  <si>
    <t>Ashland Production</t>
  </si>
  <si>
    <t>Shannon Fulton</t>
  </si>
  <si>
    <t>End of Year Fun Day</t>
  </si>
  <si>
    <t xml:space="preserve">Target - Take Charge of Education </t>
  </si>
  <si>
    <t>Interest</t>
  </si>
  <si>
    <t>Classroom Support</t>
  </si>
  <si>
    <t>Kendall Rutherford</t>
  </si>
  <si>
    <t>Fourth Grade Day Camp</t>
  </si>
  <si>
    <t>Curiculum Night</t>
  </si>
  <si>
    <t>Student Technology</t>
  </si>
  <si>
    <t>Leo's Pizza</t>
  </si>
  <si>
    <t>Angela Bianco</t>
  </si>
  <si>
    <t>Jodi Eastburn</t>
  </si>
  <si>
    <t>Rachel Quistadt</t>
  </si>
  <si>
    <t>Office Supplies/Support</t>
  </si>
  <si>
    <t>SPENDING OF EXCESS FUNDS</t>
  </si>
  <si>
    <t>YEAR TO DATE INCOME</t>
  </si>
  <si>
    <t>YEAR TO DATE EXPENSES</t>
  </si>
  <si>
    <t>CARRYING BALANCE</t>
  </si>
  <si>
    <t>PRIOR YEAR EXCESS FUNDS</t>
  </si>
  <si>
    <t>YEAR TO DATE NET INCOME</t>
  </si>
  <si>
    <t>REGISTER BALANCE</t>
  </si>
  <si>
    <t>FUNDS AVAILABLE</t>
  </si>
  <si>
    <t>2013-2014 Income/Expense Statement</t>
  </si>
  <si>
    <t>for Period ending September 30, 2013</t>
  </si>
  <si>
    <t>2013-2014</t>
  </si>
  <si>
    <t>2013-2014 Budget</t>
  </si>
  <si>
    <t>CHECKING REGISTER AS OF 9/30/13</t>
  </si>
  <si>
    <t>SAVING REGISTER AS OF 9/30/13</t>
  </si>
  <si>
    <t>Kelly Bock</t>
  </si>
  <si>
    <t>Rachel Gifford</t>
  </si>
  <si>
    <t>Fourth Grade Overnight Camp</t>
  </si>
  <si>
    <t>Fifth Grade Day Camp</t>
  </si>
  <si>
    <t>Music Programs</t>
  </si>
  <si>
    <t>Media/Literacy Support</t>
  </si>
  <si>
    <t>Staff Development/IB Training</t>
  </si>
  <si>
    <t>Ashland Productions</t>
  </si>
  <si>
    <t>Staff Development/I.B. Training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</si>
</sst>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9" fontId="6" fillId="0" borderId="0" xfId="0" applyNumberFormat="1" applyFont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39" fontId="6" fillId="0" borderId="0" xfId="0" applyNumberFormat="1" applyFont="1" applyFill="1" applyBorder="1" applyAlignment="1">
      <alignment/>
    </xf>
    <xf numFmtId="39" fontId="6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9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7" fontId="6" fillId="0" borderId="0" xfId="0" applyNumberFormat="1" applyFont="1" applyAlignment="1">
      <alignment/>
    </xf>
    <xf numFmtId="7" fontId="5" fillId="0" borderId="0" xfId="0" applyNumberFormat="1" applyFont="1" applyAlignment="1">
      <alignment/>
    </xf>
    <xf numFmtId="39" fontId="5" fillId="0" borderId="11" xfId="0" applyNumberFormat="1" applyFont="1" applyBorder="1" applyAlignment="1">
      <alignment/>
    </xf>
    <xf numFmtId="7" fontId="6" fillId="0" borderId="0" xfId="0" applyNumberFormat="1" applyFont="1" applyFill="1" applyAlignment="1">
      <alignment/>
    </xf>
    <xf numFmtId="7" fontId="5" fillId="0" borderId="0" xfId="0" applyNumberFormat="1" applyFont="1" applyFill="1" applyAlignment="1">
      <alignment/>
    </xf>
    <xf numFmtId="3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9" fontId="6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5" fontId="6" fillId="0" borderId="10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6" fillId="0" borderId="11" xfId="0" applyNumberFormat="1" applyFont="1" applyBorder="1" applyAlignment="1">
      <alignment/>
    </xf>
    <xf numFmtId="39" fontId="5" fillId="0" borderId="0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center"/>
    </xf>
    <xf numFmtId="7" fontId="5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7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7" fontId="6" fillId="0" borderId="11" xfId="0" applyNumberFormat="1" applyFont="1" applyBorder="1" applyAlignment="1">
      <alignment/>
    </xf>
    <xf numFmtId="164" fontId="5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4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4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8" fontId="6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9" fontId="5" fillId="0" borderId="11" xfId="0" applyNumberFormat="1" applyFont="1" applyFill="1" applyBorder="1" applyAlignment="1">
      <alignment/>
    </xf>
    <xf numFmtId="39" fontId="6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13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4" fillId="0" borderId="0" xfId="0" applyFont="1" applyBorder="1" applyAlignment="1">
      <alignment/>
    </xf>
    <xf numFmtId="0" fontId="6" fillId="0" borderId="0" xfId="0" applyFont="1" applyAlignment="1" quotePrefix="1">
      <alignment/>
    </xf>
    <xf numFmtId="164" fontId="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8" fontId="12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C173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3.28125" style="9" customWidth="1"/>
    <col min="2" max="2" width="44.8515625" style="9" customWidth="1"/>
    <col min="3" max="3" width="16.00390625" style="11" customWidth="1"/>
    <col min="4" max="4" width="15.7109375" style="6" customWidth="1"/>
    <col min="5" max="8" width="15.7109375" style="6" hidden="1" customWidth="1"/>
    <col min="9" max="9" width="16.28125" style="7" bestFit="1" customWidth="1"/>
    <col min="10" max="10" width="12.57421875" style="7" bestFit="1" customWidth="1"/>
    <col min="11" max="11" width="14.00390625" style="7" bestFit="1" customWidth="1"/>
    <col min="12" max="12" width="12.140625" style="68" customWidth="1"/>
    <col min="13" max="13" width="33.57421875" style="7" bestFit="1" customWidth="1"/>
    <col min="14" max="14" width="10.8515625" style="7" bestFit="1" customWidth="1"/>
    <col min="15" max="17" width="9.140625" style="7" customWidth="1"/>
    <col min="18" max="18" width="11.28125" style="7" customWidth="1"/>
    <col min="19" max="19" width="9.140625" style="7" customWidth="1"/>
    <col min="20" max="20" width="28.7109375" style="7" customWidth="1"/>
    <col min="21" max="21" width="10.7109375" style="7" bestFit="1" customWidth="1"/>
    <col min="22" max="23" width="10.7109375" style="7" customWidth="1"/>
    <col min="24" max="16384" width="9.140625" style="7" customWidth="1"/>
  </cols>
  <sheetData>
    <row r="1" spans="1:12" s="4" customFormat="1" ht="25.5" customHeight="1">
      <c r="A1" s="2" t="s">
        <v>69</v>
      </c>
      <c r="B1" s="2"/>
      <c r="C1" s="3"/>
      <c r="D1" s="3"/>
      <c r="L1" s="67"/>
    </row>
    <row r="2" spans="1:8" ht="18.75" customHeight="1">
      <c r="A2" s="5" t="s">
        <v>98</v>
      </c>
      <c r="B2" s="5"/>
      <c r="C2" s="6"/>
      <c r="E2" s="7"/>
      <c r="F2" s="7"/>
      <c r="G2" s="7"/>
      <c r="H2" s="7"/>
    </row>
    <row r="3" spans="1:15" ht="18.75" customHeight="1">
      <c r="A3" s="5" t="s">
        <v>99</v>
      </c>
      <c r="B3" s="5"/>
      <c r="C3" s="6"/>
      <c r="E3" s="7"/>
      <c r="F3" s="7"/>
      <c r="G3" s="7"/>
      <c r="H3" s="7"/>
      <c r="L3" s="70"/>
      <c r="M3" s="9"/>
      <c r="N3" s="9"/>
      <c r="O3" s="9"/>
    </row>
    <row r="4" spans="1:24" ht="18.75">
      <c r="A4" s="7"/>
      <c r="B4" s="7"/>
      <c r="C4" s="6"/>
      <c r="H4" s="12"/>
      <c r="L4" s="70"/>
      <c r="M4" s="9"/>
      <c r="N4" s="9"/>
      <c r="O4" s="10"/>
      <c r="P4" s="10"/>
      <c r="Q4" s="11"/>
      <c r="R4" s="11"/>
      <c r="S4" s="11"/>
      <c r="T4" s="11"/>
      <c r="U4" s="11"/>
      <c r="V4" s="11"/>
      <c r="W4" s="9"/>
      <c r="X4" s="9"/>
    </row>
    <row r="5" spans="1:24" ht="18.75">
      <c r="A5" s="7"/>
      <c r="B5" s="7"/>
      <c r="C5" s="12" t="s">
        <v>100</v>
      </c>
      <c r="D5" s="12" t="s">
        <v>100</v>
      </c>
      <c r="E5" s="12" t="s">
        <v>28</v>
      </c>
      <c r="F5" s="12" t="s">
        <v>28</v>
      </c>
      <c r="G5" s="12" t="s">
        <v>57</v>
      </c>
      <c r="H5" s="12" t="s">
        <v>57</v>
      </c>
      <c r="I5" s="12"/>
      <c r="L5" s="71"/>
      <c r="M5" s="45"/>
      <c r="N5" s="58"/>
      <c r="O5" s="59"/>
      <c r="P5" s="10"/>
      <c r="Q5" s="11"/>
      <c r="R5" s="11"/>
      <c r="S5" s="11"/>
      <c r="T5" s="11"/>
      <c r="U5" s="11"/>
      <c r="V5" s="11"/>
      <c r="W5" s="9"/>
      <c r="X5" s="9"/>
    </row>
    <row r="6" spans="1:24" ht="18.75">
      <c r="A6" s="7"/>
      <c r="B6" s="7"/>
      <c r="C6" s="13" t="s">
        <v>2</v>
      </c>
      <c r="D6" s="13" t="s">
        <v>33</v>
      </c>
      <c r="E6" s="13" t="s">
        <v>2</v>
      </c>
      <c r="F6" s="13" t="s">
        <v>33</v>
      </c>
      <c r="G6" s="13" t="s">
        <v>2</v>
      </c>
      <c r="H6" s="13" t="s">
        <v>33</v>
      </c>
      <c r="I6" s="13" t="s">
        <v>67</v>
      </c>
      <c r="L6" s="71"/>
      <c r="M6" s="72"/>
      <c r="N6" s="58"/>
      <c r="O6" s="59"/>
      <c r="P6" s="10"/>
      <c r="Q6" s="11"/>
      <c r="R6" s="11"/>
      <c r="S6" s="11"/>
      <c r="T6" s="11"/>
      <c r="U6" s="11"/>
      <c r="V6" s="11"/>
      <c r="W6" s="9"/>
      <c r="X6" s="9"/>
    </row>
    <row r="7" spans="1:24" ht="18.75">
      <c r="A7" s="14" t="s">
        <v>0</v>
      </c>
      <c r="B7" s="7"/>
      <c r="C7" s="6"/>
      <c r="L7" s="71"/>
      <c r="M7" s="45"/>
      <c r="N7" s="59"/>
      <c r="O7" s="59"/>
      <c r="P7" s="10"/>
      <c r="Q7" s="11"/>
      <c r="R7" s="11"/>
      <c r="S7" s="11"/>
      <c r="T7" s="11"/>
      <c r="U7" s="11"/>
      <c r="V7" s="11"/>
      <c r="W7" s="9"/>
      <c r="X7" s="9"/>
    </row>
    <row r="8" spans="1:24" ht="19.5">
      <c r="A8" s="14"/>
      <c r="B8" s="15" t="s">
        <v>1</v>
      </c>
      <c r="C8" s="6"/>
      <c r="L8" s="71"/>
      <c r="M8" s="72"/>
      <c r="N8" s="59"/>
      <c r="O8" s="59"/>
      <c r="P8" s="10"/>
      <c r="Q8" s="11"/>
      <c r="R8" s="11"/>
      <c r="S8" s="11"/>
      <c r="T8" s="11"/>
      <c r="U8" s="11"/>
      <c r="V8" s="11"/>
      <c r="W8" s="9"/>
      <c r="X8" s="9"/>
    </row>
    <row r="9" spans="1:24" ht="18.75">
      <c r="A9" s="14"/>
      <c r="B9" s="7" t="s">
        <v>4</v>
      </c>
      <c r="C9" s="6">
        <v>1500</v>
      </c>
      <c r="D9" s="8">
        <v>0</v>
      </c>
      <c r="I9" s="6">
        <f>D9-C9</f>
        <v>-1500</v>
      </c>
      <c r="L9" s="71"/>
      <c r="M9" s="9"/>
      <c r="N9" s="9"/>
      <c r="O9" s="59"/>
      <c r="P9" s="10"/>
      <c r="Q9" s="11"/>
      <c r="R9" s="11"/>
      <c r="S9" s="11"/>
      <c r="T9" s="11"/>
      <c r="U9" s="11"/>
      <c r="V9" s="11"/>
      <c r="W9" s="9"/>
      <c r="X9" s="9"/>
    </row>
    <row r="10" spans="1:24" ht="18.75">
      <c r="A10" s="14"/>
      <c r="B10" s="7" t="s">
        <v>5</v>
      </c>
      <c r="C10" s="6">
        <v>17000</v>
      </c>
      <c r="D10" s="8">
        <v>0</v>
      </c>
      <c r="I10" s="6">
        <f>D10-C10</f>
        <v>-17000</v>
      </c>
      <c r="L10" s="71"/>
      <c r="M10" s="45"/>
      <c r="N10" s="59"/>
      <c r="O10" s="59"/>
      <c r="P10" s="10"/>
      <c r="Q10" s="11"/>
      <c r="R10" s="11"/>
      <c r="S10" s="11"/>
      <c r="T10" s="11"/>
      <c r="U10" s="11"/>
      <c r="V10" s="11"/>
      <c r="W10" s="9"/>
      <c r="X10" s="9"/>
    </row>
    <row r="11" spans="1:24" ht="18.75">
      <c r="A11" s="14"/>
      <c r="B11" s="7" t="s">
        <v>74</v>
      </c>
      <c r="C11" s="6">
        <v>20000</v>
      </c>
      <c r="D11" s="8">
        <v>0</v>
      </c>
      <c r="I11" s="6">
        <f>D11-C11</f>
        <v>-20000</v>
      </c>
      <c r="L11" s="71"/>
      <c r="M11" s="45"/>
      <c r="N11" s="59"/>
      <c r="O11" s="59"/>
      <c r="P11" s="10"/>
      <c r="Q11" s="11"/>
      <c r="R11" s="11"/>
      <c r="S11" s="11"/>
      <c r="T11" s="11"/>
      <c r="U11" s="11"/>
      <c r="V11" s="11"/>
      <c r="W11" s="9"/>
      <c r="X11" s="9"/>
    </row>
    <row r="12" spans="1:24" ht="18.75">
      <c r="A12" s="14"/>
      <c r="B12" s="7" t="s">
        <v>68</v>
      </c>
      <c r="C12" s="16">
        <v>2000</v>
      </c>
      <c r="D12" s="25">
        <v>0</v>
      </c>
      <c r="I12" s="16">
        <f>D12-C12</f>
        <v>-2000</v>
      </c>
      <c r="L12" s="71"/>
      <c r="M12" s="45"/>
      <c r="N12" s="59"/>
      <c r="O12" s="59"/>
      <c r="P12" s="10"/>
      <c r="Q12" s="11"/>
      <c r="R12" s="11"/>
      <c r="S12" s="11"/>
      <c r="T12" s="11"/>
      <c r="U12" s="11"/>
      <c r="V12" s="11"/>
      <c r="W12" s="9"/>
      <c r="X12" s="9"/>
    </row>
    <row r="13" spans="1:24" ht="19.5">
      <c r="A13" s="14"/>
      <c r="B13" s="17" t="s">
        <v>19</v>
      </c>
      <c r="C13" s="18">
        <f aca="true" t="shared" si="0" ref="C13:H13">SUM(C9:C12)</f>
        <v>40500</v>
      </c>
      <c r="D13" s="21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6">
        <f>D13-C13</f>
        <v>-40500</v>
      </c>
      <c r="L13" s="71"/>
      <c r="M13" s="45"/>
      <c r="N13" s="59"/>
      <c r="O13" s="59"/>
      <c r="P13" s="10"/>
      <c r="Q13" s="11"/>
      <c r="R13" s="11"/>
      <c r="S13" s="11"/>
      <c r="T13" s="11"/>
      <c r="U13" s="11"/>
      <c r="V13" s="11"/>
      <c r="W13" s="9"/>
      <c r="X13" s="9"/>
    </row>
    <row r="14" spans="1:24" ht="19.5">
      <c r="A14" s="14"/>
      <c r="B14" s="17"/>
      <c r="C14" s="6"/>
      <c r="L14" s="71"/>
      <c r="M14" s="45"/>
      <c r="N14" s="59"/>
      <c r="O14" s="59"/>
      <c r="P14" s="10"/>
      <c r="Q14" s="11"/>
      <c r="R14" s="11"/>
      <c r="S14" s="11"/>
      <c r="T14" s="11"/>
      <c r="U14" s="11"/>
      <c r="V14" s="11"/>
      <c r="W14" s="9"/>
      <c r="X14" s="9"/>
    </row>
    <row r="15" spans="1:24" ht="19.5">
      <c r="A15" s="14"/>
      <c r="B15" s="15" t="s">
        <v>10</v>
      </c>
      <c r="C15" s="6"/>
      <c r="L15" s="71"/>
      <c r="M15" s="45"/>
      <c r="N15" s="59"/>
      <c r="O15" s="59"/>
      <c r="P15" s="10"/>
      <c r="Q15" s="11"/>
      <c r="R15" s="11"/>
      <c r="S15" s="11"/>
      <c r="T15" s="11"/>
      <c r="U15" s="11"/>
      <c r="V15" s="11"/>
      <c r="W15" s="9"/>
      <c r="X15" s="9"/>
    </row>
    <row r="16" spans="1:15" ht="18.75">
      <c r="A16" s="14"/>
      <c r="B16" s="7" t="s">
        <v>11</v>
      </c>
      <c r="C16" s="6">
        <v>1200</v>
      </c>
      <c r="D16" s="8">
        <v>0</v>
      </c>
      <c r="E16" s="11"/>
      <c r="I16" s="6">
        <f>D16-C16</f>
        <v>-1200</v>
      </c>
      <c r="L16" s="71"/>
      <c r="M16" s="45"/>
      <c r="N16" s="59"/>
      <c r="O16" s="58"/>
    </row>
    <row r="17" spans="1:15" ht="18.75">
      <c r="A17" s="14"/>
      <c r="B17" s="7" t="s">
        <v>32</v>
      </c>
      <c r="C17" s="16">
        <v>5000</v>
      </c>
      <c r="D17" s="25">
        <v>0</v>
      </c>
      <c r="E17" s="16"/>
      <c r="F17" s="16"/>
      <c r="G17" s="16"/>
      <c r="H17" s="16"/>
      <c r="I17" s="11">
        <f>D17-C17</f>
        <v>-5000</v>
      </c>
      <c r="L17" s="71"/>
      <c r="M17" s="45"/>
      <c r="N17" s="59"/>
      <c r="O17" s="58"/>
    </row>
    <row r="18" spans="1:15" ht="19.5">
      <c r="A18" s="14"/>
      <c r="B18" s="17" t="s">
        <v>21</v>
      </c>
      <c r="C18" s="18">
        <f aca="true" t="shared" si="1" ref="C18:H18">SUM(C16:C17)</f>
        <v>6200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65">
        <f>D18-C18</f>
        <v>-6200</v>
      </c>
      <c r="L18" s="71"/>
      <c r="M18" s="45"/>
      <c r="N18" s="45"/>
      <c r="O18" s="58"/>
    </row>
    <row r="19" spans="1:15" ht="18.75">
      <c r="A19" s="14"/>
      <c r="B19" s="7"/>
      <c r="C19" s="6"/>
      <c r="L19" s="71"/>
      <c r="M19" s="9"/>
      <c r="N19" s="9"/>
      <c r="O19" s="45"/>
    </row>
    <row r="20" spans="1:22" ht="19.5">
      <c r="A20" s="14"/>
      <c r="B20" s="15" t="s">
        <v>8</v>
      </c>
      <c r="C20" s="6"/>
      <c r="L20" s="66"/>
      <c r="O20"/>
      <c r="P20" s="8"/>
      <c r="Q20" s="6"/>
      <c r="R20" s="6"/>
      <c r="S20" s="6"/>
      <c r="T20" s="6"/>
      <c r="U20" s="6"/>
      <c r="V20" s="6"/>
    </row>
    <row r="21" spans="1:22" ht="18.75">
      <c r="A21" s="14"/>
      <c r="B21" s="7" t="s">
        <v>9</v>
      </c>
      <c r="C21" s="6">
        <v>3000</v>
      </c>
      <c r="D21" s="8">
        <v>0</v>
      </c>
      <c r="I21" s="6">
        <f aca="true" t="shared" si="2" ref="I21:I26">D21-C21</f>
        <v>-3000</v>
      </c>
      <c r="N21" s="14"/>
      <c r="O21" s="8"/>
      <c r="P21" s="8"/>
      <c r="Q21" s="6"/>
      <c r="R21" s="6"/>
      <c r="S21" s="6"/>
      <c r="T21" s="6"/>
      <c r="U21" s="6"/>
      <c r="V21" s="6"/>
    </row>
    <row r="22" spans="1:9" ht="18.75">
      <c r="A22" s="14"/>
      <c r="B22" s="7" t="s">
        <v>34</v>
      </c>
      <c r="C22" s="6">
        <v>500</v>
      </c>
      <c r="D22" s="8">
        <v>0</v>
      </c>
      <c r="I22" s="6">
        <f t="shared" si="2"/>
        <v>-500</v>
      </c>
    </row>
    <row r="23" spans="1:9" ht="18.75">
      <c r="A23" s="14"/>
      <c r="B23" s="7" t="s">
        <v>85</v>
      </c>
      <c r="C23" s="6">
        <v>500</v>
      </c>
      <c r="D23" s="8">
        <v>0</v>
      </c>
      <c r="I23" s="6">
        <f t="shared" si="2"/>
        <v>-500</v>
      </c>
    </row>
    <row r="24" spans="1:9" ht="18.75">
      <c r="A24" s="14"/>
      <c r="B24" s="7" t="s">
        <v>56</v>
      </c>
      <c r="C24" s="6">
        <v>100</v>
      </c>
      <c r="D24" s="8">
        <v>0</v>
      </c>
      <c r="I24" s="6">
        <f t="shared" si="2"/>
        <v>-100</v>
      </c>
    </row>
    <row r="25" spans="1:9" ht="18.75">
      <c r="A25" s="14"/>
      <c r="B25" s="7" t="s">
        <v>78</v>
      </c>
      <c r="C25" s="25">
        <v>2600</v>
      </c>
      <c r="D25" s="16">
        <v>0</v>
      </c>
      <c r="I25" s="6">
        <f t="shared" si="2"/>
        <v>-2600</v>
      </c>
    </row>
    <row r="26" spans="1:9" ht="19.5">
      <c r="A26" s="14"/>
      <c r="B26" s="17" t="s">
        <v>20</v>
      </c>
      <c r="C26" s="18">
        <f aca="true" t="shared" si="3" ref="C26:H26">SUM(C21:C25)</f>
        <v>6700</v>
      </c>
      <c r="D26" s="21">
        <f t="shared" si="3"/>
        <v>0</v>
      </c>
      <c r="E26" s="18">
        <f t="shared" si="3"/>
        <v>0</v>
      </c>
      <c r="F26" s="18">
        <f t="shared" si="3"/>
        <v>0</v>
      </c>
      <c r="G26" s="18">
        <f t="shared" si="3"/>
        <v>0</v>
      </c>
      <c r="H26" s="18">
        <f t="shared" si="3"/>
        <v>0</v>
      </c>
      <c r="I26" s="65">
        <f t="shared" si="2"/>
        <v>-6700</v>
      </c>
    </row>
    <row r="27" spans="1:9" ht="19.5">
      <c r="A27" s="14"/>
      <c r="B27" s="17"/>
      <c r="C27" s="18"/>
      <c r="D27" s="21"/>
      <c r="E27" s="18"/>
      <c r="F27" s="18"/>
      <c r="G27" s="18"/>
      <c r="H27" s="18"/>
      <c r="I27" s="6"/>
    </row>
    <row r="28" spans="1:9" ht="19.5">
      <c r="A28" s="14"/>
      <c r="B28" s="15" t="s">
        <v>29</v>
      </c>
      <c r="C28" s="18"/>
      <c r="D28" s="21"/>
      <c r="E28" s="18"/>
      <c r="F28" s="18"/>
      <c r="G28" s="18"/>
      <c r="H28" s="18"/>
      <c r="I28" s="6"/>
    </row>
    <row r="29" spans="1:9" ht="18.75">
      <c r="A29" s="14"/>
      <c r="B29" s="7" t="s">
        <v>75</v>
      </c>
      <c r="C29" s="6">
        <v>2000</v>
      </c>
      <c r="D29" s="8">
        <v>0</v>
      </c>
      <c r="E29" s="18"/>
      <c r="F29" s="18"/>
      <c r="G29" s="18"/>
      <c r="H29" s="18"/>
      <c r="I29" s="6">
        <f>D29-C29</f>
        <v>-2000</v>
      </c>
    </row>
    <row r="30" spans="1:9" ht="18.75">
      <c r="A30" s="14"/>
      <c r="B30" s="7" t="s">
        <v>79</v>
      </c>
      <c r="C30" s="8">
        <v>15</v>
      </c>
      <c r="D30" s="8">
        <v>0</v>
      </c>
      <c r="E30" s="18"/>
      <c r="F30" s="18"/>
      <c r="G30" s="18"/>
      <c r="H30" s="18"/>
      <c r="I30" s="6">
        <f>D30-C30</f>
        <v>-15</v>
      </c>
    </row>
    <row r="31" spans="1:9" ht="18.75">
      <c r="A31" s="14"/>
      <c r="B31" s="7" t="s">
        <v>7</v>
      </c>
      <c r="C31" s="6">
        <v>4950</v>
      </c>
      <c r="D31" s="8">
        <v>0</v>
      </c>
      <c r="E31" s="18"/>
      <c r="F31" s="18"/>
      <c r="G31" s="18"/>
      <c r="H31" s="18"/>
      <c r="I31" s="6">
        <f>D31-C31</f>
        <v>-4950</v>
      </c>
    </row>
    <row r="32" spans="1:9" ht="18.75">
      <c r="A32" s="14"/>
      <c r="B32" s="7" t="s">
        <v>63</v>
      </c>
      <c r="C32" s="16">
        <v>0</v>
      </c>
      <c r="D32" s="25">
        <v>0</v>
      </c>
      <c r="E32" s="18"/>
      <c r="F32" s="18"/>
      <c r="G32" s="18"/>
      <c r="H32" s="18"/>
      <c r="I32" s="6">
        <f>D32-C32</f>
        <v>0</v>
      </c>
    </row>
    <row r="33" spans="1:9" ht="19.5">
      <c r="A33" s="14"/>
      <c r="B33" s="17" t="s">
        <v>64</v>
      </c>
      <c r="C33" s="18">
        <f>SUM(C29:C32)</f>
        <v>6965</v>
      </c>
      <c r="D33" s="18">
        <f>SUM(D29:D32)</f>
        <v>0</v>
      </c>
      <c r="E33" s="18"/>
      <c r="F33" s="18"/>
      <c r="G33" s="18"/>
      <c r="H33" s="18"/>
      <c r="I33" s="65">
        <f>D33-C33</f>
        <v>-6965</v>
      </c>
    </row>
    <row r="34" spans="1:9" ht="19.5" thickBot="1">
      <c r="A34" s="14"/>
      <c r="B34" s="7"/>
      <c r="C34" s="39"/>
      <c r="D34" s="20"/>
      <c r="E34" s="20"/>
      <c r="F34" s="20"/>
      <c r="G34" s="20"/>
      <c r="H34" s="20"/>
      <c r="I34" s="26"/>
    </row>
    <row r="35" spans="1:9" ht="19.5" thickTop="1">
      <c r="A35" s="5" t="s">
        <v>22</v>
      </c>
      <c r="B35" s="7"/>
      <c r="C35" s="19">
        <f>C13+C18+C26+C33</f>
        <v>60365</v>
      </c>
      <c r="D35" s="19">
        <f>D13+D18+D26+D33</f>
        <v>0</v>
      </c>
      <c r="E35" s="19">
        <f>E13+E26+E18</f>
        <v>0</v>
      </c>
      <c r="F35" s="19">
        <f>F13+F26+F18</f>
        <v>0</v>
      </c>
      <c r="G35" s="19">
        <f>G13+G26+G18</f>
        <v>0</v>
      </c>
      <c r="H35" s="19">
        <f>H13+H26+H18</f>
        <v>0</v>
      </c>
      <c r="I35" s="19">
        <f>I13+I18+I26+I33</f>
        <v>-60365</v>
      </c>
    </row>
    <row r="36" spans="1:12" ht="18.75">
      <c r="A36" s="7"/>
      <c r="B36" s="7"/>
      <c r="C36" s="6"/>
      <c r="L36" s="69"/>
    </row>
    <row r="37" spans="1:3" ht="18.75">
      <c r="A37" s="7"/>
      <c r="B37" s="7"/>
      <c r="C37" s="6"/>
    </row>
    <row r="38" spans="1:3" ht="18.75">
      <c r="A38" s="5"/>
      <c r="B38" s="7"/>
      <c r="C38" s="6"/>
    </row>
    <row r="39" spans="1:3" ht="18.75">
      <c r="A39" s="7"/>
      <c r="B39" s="7"/>
      <c r="C39" s="18"/>
    </row>
    <row r="40" spans="1:14" ht="18.75">
      <c r="A40" s="14" t="s">
        <v>6</v>
      </c>
      <c r="B40" s="7"/>
      <c r="C40" s="6"/>
      <c r="N40" s="14"/>
    </row>
    <row r="41" spans="1:3" ht="19.5">
      <c r="A41" s="14"/>
      <c r="B41" s="15" t="s">
        <v>1</v>
      </c>
      <c r="C41" s="6"/>
    </row>
    <row r="42" spans="1:9" ht="18.75">
      <c r="A42" s="14"/>
      <c r="B42" s="7" t="s">
        <v>4</v>
      </c>
      <c r="C42" s="6">
        <v>100</v>
      </c>
      <c r="D42" s="8">
        <v>0</v>
      </c>
      <c r="I42" s="6">
        <f>C42-D42</f>
        <v>100</v>
      </c>
    </row>
    <row r="43" spans="1:9" ht="18.75">
      <c r="A43" s="14"/>
      <c r="B43" s="7" t="s">
        <v>5</v>
      </c>
      <c r="C43" s="6">
        <v>6000</v>
      </c>
      <c r="D43" s="8">
        <v>0</v>
      </c>
      <c r="I43" s="6">
        <f>C43-D43</f>
        <v>6000</v>
      </c>
    </row>
    <row r="44" spans="1:9" ht="18.75">
      <c r="A44" s="14"/>
      <c r="B44" s="7" t="s">
        <v>74</v>
      </c>
      <c r="C44" s="6">
        <v>10000</v>
      </c>
      <c r="D44" s="8">
        <v>0</v>
      </c>
      <c r="I44" s="6">
        <f>C44-D44</f>
        <v>10000</v>
      </c>
    </row>
    <row r="45" spans="1:9" ht="18.75">
      <c r="A45" s="14"/>
      <c r="B45" s="7" t="s">
        <v>68</v>
      </c>
      <c r="C45" s="16">
        <v>200</v>
      </c>
      <c r="D45" s="25">
        <v>0</v>
      </c>
      <c r="E45" s="16"/>
      <c r="F45" s="16"/>
      <c r="G45" s="16"/>
      <c r="H45" s="16"/>
      <c r="I45" s="6">
        <f>C45-D45</f>
        <v>200</v>
      </c>
    </row>
    <row r="46" spans="1:9" ht="19.5">
      <c r="A46" s="14"/>
      <c r="B46" s="17" t="s">
        <v>19</v>
      </c>
      <c r="C46" s="21">
        <f aca="true" t="shared" si="4" ref="C46:H46">SUM(C42:C45)</f>
        <v>16300</v>
      </c>
      <c r="D46" s="21">
        <f t="shared" si="4"/>
        <v>0</v>
      </c>
      <c r="E46" s="21">
        <f t="shared" si="4"/>
        <v>0</v>
      </c>
      <c r="F46" s="21">
        <f t="shared" si="4"/>
        <v>0</v>
      </c>
      <c r="G46" s="21">
        <f t="shared" si="4"/>
        <v>0</v>
      </c>
      <c r="H46" s="21">
        <f t="shared" si="4"/>
        <v>0</v>
      </c>
      <c r="I46" s="65">
        <f>C46-D46</f>
        <v>16300</v>
      </c>
    </row>
    <row r="47" spans="1:9" ht="18.75">
      <c r="A47" s="14"/>
      <c r="B47" s="7"/>
      <c r="C47" s="6"/>
      <c r="D47" s="21"/>
      <c r="E47" s="21"/>
      <c r="F47" s="21"/>
      <c r="G47" s="21"/>
      <c r="H47" s="21"/>
      <c r="I47" s="18"/>
    </row>
    <row r="48" spans="1:9" ht="19.5">
      <c r="A48" s="7"/>
      <c r="B48" s="15" t="s">
        <v>80</v>
      </c>
      <c r="C48" s="6"/>
      <c r="D48" s="21"/>
      <c r="E48" s="21"/>
      <c r="F48" s="21"/>
      <c r="G48" s="21"/>
      <c r="H48" s="21"/>
      <c r="I48" s="18"/>
    </row>
    <row r="49" spans="1:9" ht="18.75">
      <c r="A49" s="7"/>
      <c r="B49" s="7" t="s">
        <v>35</v>
      </c>
      <c r="C49" s="6">
        <v>250</v>
      </c>
      <c r="D49" s="8">
        <v>0</v>
      </c>
      <c r="I49" s="6">
        <f aca="true" t="shared" si="5" ref="I49:I74">C49-D49</f>
        <v>250</v>
      </c>
    </row>
    <row r="50" spans="1:14" ht="18.75">
      <c r="A50" s="7"/>
      <c r="B50" s="7" t="s">
        <v>36</v>
      </c>
      <c r="C50" s="6">
        <v>250</v>
      </c>
      <c r="D50" s="8">
        <v>0</v>
      </c>
      <c r="I50" s="6">
        <f t="shared" si="5"/>
        <v>250</v>
      </c>
      <c r="N50" s="14"/>
    </row>
    <row r="51" spans="1:9" ht="18.75">
      <c r="A51" s="7"/>
      <c r="B51" s="7" t="s">
        <v>86</v>
      </c>
      <c r="C51" s="6">
        <v>250</v>
      </c>
      <c r="D51" s="8">
        <v>0</v>
      </c>
      <c r="I51" s="6">
        <f t="shared" si="5"/>
        <v>250</v>
      </c>
    </row>
    <row r="52" spans="1:9" ht="18.75">
      <c r="A52" s="7"/>
      <c r="B52" s="7" t="s">
        <v>37</v>
      </c>
      <c r="C52" s="6">
        <v>250</v>
      </c>
      <c r="D52" s="8">
        <v>0</v>
      </c>
      <c r="I52" s="6">
        <f t="shared" si="5"/>
        <v>250</v>
      </c>
    </row>
    <row r="53" spans="1:9" ht="18.75">
      <c r="A53" s="7"/>
      <c r="B53" s="7" t="s">
        <v>38</v>
      </c>
      <c r="C53" s="6">
        <v>250</v>
      </c>
      <c r="D53" s="8">
        <v>0</v>
      </c>
      <c r="I53" s="6">
        <f t="shared" si="5"/>
        <v>250</v>
      </c>
    </row>
    <row r="54" spans="1:9" ht="18.75">
      <c r="A54" s="7"/>
      <c r="B54" s="7" t="s">
        <v>39</v>
      </c>
      <c r="C54" s="6">
        <v>250</v>
      </c>
      <c r="D54" s="8">
        <v>0</v>
      </c>
      <c r="I54" s="6">
        <f t="shared" si="5"/>
        <v>250</v>
      </c>
    </row>
    <row r="55" spans="1:9" ht="18.75">
      <c r="A55" s="7"/>
      <c r="B55" s="7" t="s">
        <v>40</v>
      </c>
      <c r="C55" s="6">
        <v>250</v>
      </c>
      <c r="D55" s="8">
        <v>0</v>
      </c>
      <c r="I55" s="6">
        <f t="shared" si="5"/>
        <v>250</v>
      </c>
    </row>
    <row r="56" spans="1:9" ht="18.75">
      <c r="A56" s="7"/>
      <c r="B56" s="7" t="s">
        <v>41</v>
      </c>
      <c r="C56" s="6">
        <v>250</v>
      </c>
      <c r="D56" s="8">
        <v>0</v>
      </c>
      <c r="I56" s="6">
        <f t="shared" si="5"/>
        <v>250</v>
      </c>
    </row>
    <row r="57" spans="1:9" ht="18.75">
      <c r="A57" s="7"/>
      <c r="B57" s="7" t="s">
        <v>70</v>
      </c>
      <c r="C57" s="6">
        <v>250</v>
      </c>
      <c r="D57" s="8">
        <v>0</v>
      </c>
      <c r="I57" s="6">
        <f t="shared" si="5"/>
        <v>250</v>
      </c>
    </row>
    <row r="58" spans="1:9" ht="18.75">
      <c r="A58" s="7"/>
      <c r="B58" s="7" t="s">
        <v>87</v>
      </c>
      <c r="C58" s="6">
        <v>250</v>
      </c>
      <c r="D58" s="8">
        <v>0</v>
      </c>
      <c r="I58" s="6">
        <f t="shared" si="5"/>
        <v>250</v>
      </c>
    </row>
    <row r="59" spans="1:9" ht="18.75">
      <c r="A59" s="7"/>
      <c r="B59" s="7" t="s">
        <v>42</v>
      </c>
      <c r="C59" s="6">
        <v>250</v>
      </c>
      <c r="D59" s="8">
        <v>0</v>
      </c>
      <c r="I59" s="6">
        <f t="shared" si="5"/>
        <v>250</v>
      </c>
    </row>
    <row r="60" spans="1:9" ht="18.75">
      <c r="A60" s="7"/>
      <c r="B60" s="7" t="s">
        <v>43</v>
      </c>
      <c r="C60" s="6">
        <v>250</v>
      </c>
      <c r="D60" s="10">
        <v>0</v>
      </c>
      <c r="E60" s="11"/>
      <c r="F60" s="11"/>
      <c r="G60" s="11"/>
      <c r="H60" s="11"/>
      <c r="I60" s="6">
        <f t="shared" si="5"/>
        <v>250</v>
      </c>
    </row>
    <row r="61" spans="1:9" ht="18.75">
      <c r="A61" s="7"/>
      <c r="B61" s="7" t="s">
        <v>44</v>
      </c>
      <c r="C61" s="6">
        <v>250</v>
      </c>
      <c r="D61" s="10">
        <v>0</v>
      </c>
      <c r="E61" s="11"/>
      <c r="F61" s="11"/>
      <c r="G61" s="11"/>
      <c r="H61" s="11"/>
      <c r="I61" s="6">
        <f t="shared" si="5"/>
        <v>250</v>
      </c>
    </row>
    <row r="62" spans="1:9" ht="18.75">
      <c r="A62" s="7"/>
      <c r="B62" s="7" t="s">
        <v>104</v>
      </c>
      <c r="C62" s="6">
        <v>250</v>
      </c>
      <c r="D62" s="27">
        <v>0</v>
      </c>
      <c r="E62" s="27">
        <f>SUM(E49:E61)</f>
        <v>0</v>
      </c>
      <c r="F62" s="27">
        <f>SUM(F49:F61)</f>
        <v>0</v>
      </c>
      <c r="G62" s="27">
        <f>SUM(G49:G61)</f>
        <v>0</v>
      </c>
      <c r="H62" s="27">
        <f>SUM(H49:H61)</f>
        <v>0</v>
      </c>
      <c r="I62" s="6">
        <f t="shared" si="5"/>
        <v>250</v>
      </c>
    </row>
    <row r="63" spans="1:9" ht="18.75">
      <c r="A63" s="7"/>
      <c r="B63" s="7" t="s">
        <v>45</v>
      </c>
      <c r="C63" s="6">
        <v>250</v>
      </c>
      <c r="D63" s="27">
        <v>0</v>
      </c>
      <c r="E63" s="27"/>
      <c r="F63" s="27"/>
      <c r="G63" s="27"/>
      <c r="H63" s="27"/>
      <c r="I63" s="6">
        <f t="shared" si="5"/>
        <v>250</v>
      </c>
    </row>
    <row r="64" spans="1:9" ht="18.75">
      <c r="A64" s="7"/>
      <c r="B64" s="7" t="s">
        <v>81</v>
      </c>
      <c r="C64" s="6">
        <v>250</v>
      </c>
      <c r="D64" s="28">
        <v>0</v>
      </c>
      <c r="E64" s="28"/>
      <c r="F64" s="28"/>
      <c r="G64" s="28"/>
      <c r="H64" s="28"/>
      <c r="I64" s="6">
        <f t="shared" si="5"/>
        <v>250</v>
      </c>
    </row>
    <row r="65" spans="1:9" ht="18.75">
      <c r="A65" s="7"/>
      <c r="B65" s="7" t="s">
        <v>46</v>
      </c>
      <c r="C65" s="6">
        <v>250</v>
      </c>
      <c r="D65" s="28">
        <v>0</v>
      </c>
      <c r="E65" s="28"/>
      <c r="F65" s="28"/>
      <c r="G65" s="28"/>
      <c r="H65" s="28"/>
      <c r="I65" s="6">
        <f t="shared" si="5"/>
        <v>250</v>
      </c>
    </row>
    <row r="66" spans="1:9" ht="18.75">
      <c r="A66" s="7"/>
      <c r="B66" s="7" t="s">
        <v>47</v>
      </c>
      <c r="C66" s="6">
        <v>250</v>
      </c>
      <c r="D66" s="28">
        <v>0</v>
      </c>
      <c r="E66" s="28"/>
      <c r="F66" s="28"/>
      <c r="G66" s="28"/>
      <c r="H66" s="28"/>
      <c r="I66" s="6">
        <f t="shared" si="5"/>
        <v>250</v>
      </c>
    </row>
    <row r="67" spans="1:9" ht="18.75">
      <c r="A67" s="7"/>
      <c r="B67" s="7" t="s">
        <v>71</v>
      </c>
      <c r="C67" s="6">
        <v>250</v>
      </c>
      <c r="D67" s="28">
        <v>0</v>
      </c>
      <c r="E67" s="28"/>
      <c r="F67" s="28"/>
      <c r="G67" s="28"/>
      <c r="H67" s="28"/>
      <c r="I67" s="6">
        <f t="shared" si="5"/>
        <v>250</v>
      </c>
    </row>
    <row r="68" spans="1:9" ht="18.75">
      <c r="A68" s="7"/>
      <c r="B68" s="7" t="s">
        <v>48</v>
      </c>
      <c r="C68" s="6">
        <v>250</v>
      </c>
      <c r="D68" s="28">
        <v>0</v>
      </c>
      <c r="E68" s="28"/>
      <c r="F68" s="28"/>
      <c r="G68" s="28"/>
      <c r="H68" s="28"/>
      <c r="I68" s="6">
        <f t="shared" si="5"/>
        <v>250</v>
      </c>
    </row>
    <row r="69" spans="1:9" ht="18.75">
      <c r="A69" s="7"/>
      <c r="B69" s="7" t="s">
        <v>105</v>
      </c>
      <c r="C69" s="6">
        <v>250</v>
      </c>
      <c r="D69" s="28">
        <v>0</v>
      </c>
      <c r="E69" s="28"/>
      <c r="F69" s="28"/>
      <c r="G69" s="28"/>
      <c r="H69" s="28"/>
      <c r="I69" s="6">
        <f t="shared" si="5"/>
        <v>250</v>
      </c>
    </row>
    <row r="70" spans="1:9" ht="18.75">
      <c r="A70" s="7"/>
      <c r="B70" s="7" t="s">
        <v>49</v>
      </c>
      <c r="C70" s="6">
        <v>250</v>
      </c>
      <c r="D70" s="28">
        <v>0</v>
      </c>
      <c r="E70" s="28"/>
      <c r="F70" s="28"/>
      <c r="G70" s="28"/>
      <c r="H70" s="28"/>
      <c r="I70" s="6">
        <f t="shared" si="5"/>
        <v>250</v>
      </c>
    </row>
    <row r="71" spans="1:9" ht="18.75">
      <c r="A71" s="7"/>
      <c r="B71" s="7" t="s">
        <v>76</v>
      </c>
      <c r="C71" s="6">
        <v>250</v>
      </c>
      <c r="D71" s="28">
        <v>0</v>
      </c>
      <c r="E71" s="28"/>
      <c r="F71" s="28"/>
      <c r="G71" s="28"/>
      <c r="H71" s="28"/>
      <c r="I71" s="6">
        <f t="shared" si="5"/>
        <v>250</v>
      </c>
    </row>
    <row r="72" spans="1:9" ht="18.75">
      <c r="A72" s="7"/>
      <c r="B72" s="7" t="s">
        <v>50</v>
      </c>
      <c r="C72" s="6">
        <v>250</v>
      </c>
      <c r="D72" s="27">
        <v>0</v>
      </c>
      <c r="E72" s="27"/>
      <c r="F72" s="27"/>
      <c r="G72" s="27"/>
      <c r="H72" s="27"/>
      <c r="I72" s="6">
        <f t="shared" si="5"/>
        <v>250</v>
      </c>
    </row>
    <row r="73" spans="1:9" ht="18.75">
      <c r="A73" s="7"/>
      <c r="B73" s="7" t="s">
        <v>16</v>
      </c>
      <c r="C73" s="16">
        <v>1200</v>
      </c>
      <c r="D73" s="25">
        <v>0</v>
      </c>
      <c r="E73" s="29"/>
      <c r="F73" s="29"/>
      <c r="G73" s="29"/>
      <c r="H73" s="29"/>
      <c r="I73" s="6">
        <f t="shared" si="5"/>
        <v>1200</v>
      </c>
    </row>
    <row r="74" spans="1:9" ht="19.5">
      <c r="A74" s="7"/>
      <c r="B74" s="17" t="s">
        <v>23</v>
      </c>
      <c r="C74" s="18">
        <f>SUM(C49:C73)</f>
        <v>7200</v>
      </c>
      <c r="D74" s="21">
        <f>SUM(D49:D73)</f>
        <v>0</v>
      </c>
      <c r="E74" s="21"/>
      <c r="F74" s="21"/>
      <c r="G74" s="21"/>
      <c r="H74" s="21"/>
      <c r="I74" s="65">
        <f t="shared" si="5"/>
        <v>7200</v>
      </c>
    </row>
    <row r="75" spans="1:9" ht="18.75">
      <c r="A75" s="7"/>
      <c r="B75" s="7"/>
      <c r="C75" s="6"/>
      <c r="D75" s="21"/>
      <c r="E75" s="21"/>
      <c r="F75" s="21"/>
      <c r="G75" s="21"/>
      <c r="H75" s="21"/>
      <c r="I75" s="30"/>
    </row>
    <row r="76" spans="1:9" ht="19.5">
      <c r="A76" s="7"/>
      <c r="B76" s="15" t="s">
        <v>51</v>
      </c>
      <c r="C76" s="6"/>
      <c r="D76" s="8"/>
      <c r="I76" s="6"/>
    </row>
    <row r="77" spans="1:9" ht="18.75">
      <c r="A77" s="7"/>
      <c r="B77" s="7" t="s">
        <v>72</v>
      </c>
      <c r="C77" s="6">
        <v>2550</v>
      </c>
      <c r="D77" s="8">
        <v>0</v>
      </c>
      <c r="I77" s="6">
        <f aca="true" t="shared" si="6" ref="I77:I82">C77-D77</f>
        <v>2550</v>
      </c>
    </row>
    <row r="78" spans="1:9" ht="18.75">
      <c r="A78" s="7"/>
      <c r="B78" s="7" t="s">
        <v>107</v>
      </c>
      <c r="C78" s="8">
        <v>720</v>
      </c>
      <c r="D78" s="8">
        <v>0</v>
      </c>
      <c r="I78" s="6">
        <f t="shared" si="6"/>
        <v>720</v>
      </c>
    </row>
    <row r="79" spans="1:9" ht="18.75">
      <c r="A79" s="7"/>
      <c r="B79" s="7" t="s">
        <v>82</v>
      </c>
      <c r="C79" s="8">
        <v>1010</v>
      </c>
      <c r="D79" s="8">
        <v>0</v>
      </c>
      <c r="I79" s="6">
        <f t="shared" si="6"/>
        <v>1010</v>
      </c>
    </row>
    <row r="80" spans="1:9" ht="18.75">
      <c r="A80" s="7"/>
      <c r="B80" s="7" t="s">
        <v>106</v>
      </c>
      <c r="C80" s="8">
        <v>1800</v>
      </c>
      <c r="D80" s="8">
        <v>0</v>
      </c>
      <c r="I80" s="6">
        <f t="shared" si="6"/>
        <v>1800</v>
      </c>
    </row>
    <row r="81" spans="1:9" ht="18.75">
      <c r="A81" s="7"/>
      <c r="B81" s="7" t="s">
        <v>61</v>
      </c>
      <c r="C81" s="16">
        <v>600</v>
      </c>
      <c r="D81" s="25">
        <v>0</v>
      </c>
      <c r="E81" s="16"/>
      <c r="F81" s="16"/>
      <c r="G81" s="16"/>
      <c r="H81" s="16"/>
      <c r="I81" s="6">
        <f t="shared" si="6"/>
        <v>600</v>
      </c>
    </row>
    <row r="82" spans="1:9" ht="19.5">
      <c r="A82" s="7"/>
      <c r="B82" s="17" t="s">
        <v>52</v>
      </c>
      <c r="C82" s="18">
        <f>SUM(C77:C81)</f>
        <v>6680</v>
      </c>
      <c r="D82" s="21">
        <f>SUM(D77:D81)</f>
        <v>0</v>
      </c>
      <c r="E82" s="21">
        <f>SUM(E76:E81)</f>
        <v>0</v>
      </c>
      <c r="F82" s="21">
        <f>SUM(F76:F81)</f>
        <v>0</v>
      </c>
      <c r="G82" s="21">
        <f>SUM(G76:G81)</f>
        <v>0</v>
      </c>
      <c r="H82" s="21">
        <f>SUM(H76:H81)</f>
        <v>0</v>
      </c>
      <c r="I82" s="65">
        <f t="shared" si="6"/>
        <v>6680</v>
      </c>
    </row>
    <row r="83" spans="1:3" ht="18.75">
      <c r="A83" s="7"/>
      <c r="B83" s="7"/>
      <c r="C83" s="6"/>
    </row>
    <row r="84" spans="1:3" ht="19.5">
      <c r="A84" s="7"/>
      <c r="B84" s="15" t="s">
        <v>53</v>
      </c>
      <c r="C84" s="6"/>
    </row>
    <row r="85" spans="1:9" ht="18.75">
      <c r="A85" s="7"/>
      <c r="B85" s="7" t="s">
        <v>83</v>
      </c>
      <c r="C85" s="8">
        <v>350</v>
      </c>
      <c r="D85" s="8">
        <v>0</v>
      </c>
      <c r="I85" s="6">
        <f aca="true" t="shared" si="7" ref="I85:I91">C85-D85</f>
        <v>350</v>
      </c>
    </row>
    <row r="86" spans="1:9" ht="18.75">
      <c r="A86" s="7"/>
      <c r="B86" s="7" t="s">
        <v>59</v>
      </c>
      <c r="C86" s="6">
        <v>350</v>
      </c>
      <c r="D86" s="8">
        <v>0</v>
      </c>
      <c r="I86" s="6">
        <f t="shared" si="7"/>
        <v>350</v>
      </c>
    </row>
    <row r="87" spans="1:29" ht="18.75">
      <c r="A87" s="7"/>
      <c r="B87" s="7" t="s">
        <v>55</v>
      </c>
      <c r="C87" s="6">
        <v>300</v>
      </c>
      <c r="D87" s="8">
        <v>0</v>
      </c>
      <c r="I87" s="6">
        <f t="shared" si="7"/>
        <v>300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ht="19.5">
      <c r="A88" s="7"/>
      <c r="B88" s="7" t="s">
        <v>14</v>
      </c>
      <c r="C88" s="6">
        <v>200</v>
      </c>
      <c r="D88" s="8">
        <v>0</v>
      </c>
      <c r="I88" s="6">
        <f t="shared" si="7"/>
        <v>200</v>
      </c>
      <c r="P88" s="31"/>
      <c r="Q88" s="31"/>
      <c r="R88" s="31"/>
      <c r="S88" s="31"/>
      <c r="T88" s="15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ht="19.5">
      <c r="A89" s="7"/>
      <c r="B89" s="7" t="s">
        <v>108</v>
      </c>
      <c r="C89" s="6">
        <v>200</v>
      </c>
      <c r="D89" s="8">
        <v>0</v>
      </c>
      <c r="I89" s="6">
        <f t="shared" si="7"/>
        <v>200</v>
      </c>
      <c r="P89" s="31"/>
      <c r="Q89" s="31"/>
      <c r="R89" s="31"/>
      <c r="S89" s="31"/>
      <c r="T89" s="15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ht="19.5">
      <c r="A90" s="7"/>
      <c r="B90" s="7" t="s">
        <v>18</v>
      </c>
      <c r="C90" s="16">
        <v>400</v>
      </c>
      <c r="D90" s="25">
        <v>0</v>
      </c>
      <c r="E90" s="16"/>
      <c r="F90" s="16"/>
      <c r="G90" s="16"/>
      <c r="H90" s="16"/>
      <c r="I90" s="6">
        <f t="shared" si="7"/>
        <v>400</v>
      </c>
      <c r="P90" s="31"/>
      <c r="Q90" s="31"/>
      <c r="R90" s="31"/>
      <c r="S90" s="31"/>
      <c r="T90" s="15"/>
      <c r="U90" s="31"/>
      <c r="V90" s="31"/>
      <c r="W90" s="31"/>
      <c r="X90" s="31"/>
      <c r="Y90" s="31"/>
      <c r="Z90" s="31"/>
      <c r="AA90" s="31"/>
      <c r="AB90" s="31"/>
      <c r="AC90" s="31"/>
    </row>
    <row r="91" spans="1:29" ht="19.5">
      <c r="A91" s="7"/>
      <c r="B91" s="17" t="s">
        <v>54</v>
      </c>
      <c r="C91" s="18">
        <f aca="true" t="shared" si="8" ref="C91:H91">SUM(C85:C90)</f>
        <v>1800</v>
      </c>
      <c r="D91" s="21">
        <f t="shared" si="8"/>
        <v>0</v>
      </c>
      <c r="E91" s="21">
        <f t="shared" si="8"/>
        <v>0</v>
      </c>
      <c r="F91" s="21">
        <f t="shared" si="8"/>
        <v>0</v>
      </c>
      <c r="G91" s="21">
        <f t="shared" si="8"/>
        <v>0</v>
      </c>
      <c r="H91" s="21">
        <f t="shared" si="8"/>
        <v>0</v>
      </c>
      <c r="I91" s="65">
        <f t="shared" si="7"/>
        <v>1800</v>
      </c>
      <c r="O91" s="15"/>
      <c r="P91" s="10"/>
      <c r="Q91" s="10"/>
      <c r="R91" s="10"/>
      <c r="S91" s="32"/>
      <c r="T91" s="15"/>
      <c r="U91" s="10"/>
      <c r="V91" s="10"/>
      <c r="W91" s="10"/>
      <c r="X91" s="32"/>
      <c r="Y91" s="10"/>
      <c r="Z91" s="10"/>
      <c r="AA91" s="10"/>
      <c r="AB91" s="10"/>
      <c r="AC91" s="31"/>
    </row>
    <row r="92" spans="1:29" ht="18.75">
      <c r="A92" s="7"/>
      <c r="B92" s="7"/>
      <c r="C92" s="6"/>
      <c r="P92" s="10"/>
      <c r="Q92" s="10"/>
      <c r="R92" s="10"/>
      <c r="S92" s="10"/>
      <c r="U92" s="6"/>
      <c r="V92" s="8"/>
      <c r="W92" s="6"/>
      <c r="X92" s="10"/>
      <c r="Y92" s="10"/>
      <c r="Z92" s="10"/>
      <c r="AA92" s="10"/>
      <c r="AB92" s="10"/>
      <c r="AC92" s="10"/>
    </row>
    <row r="93" spans="1:29" ht="19.5">
      <c r="A93" s="7"/>
      <c r="B93" s="15" t="s">
        <v>26</v>
      </c>
      <c r="C93" s="6"/>
      <c r="D93" s="5"/>
      <c r="P93" s="10"/>
      <c r="Q93" s="10"/>
      <c r="R93" s="10"/>
      <c r="S93" s="10"/>
      <c r="U93" s="6"/>
      <c r="V93" s="8"/>
      <c r="W93" s="6"/>
      <c r="X93" s="10"/>
      <c r="Y93" s="10"/>
      <c r="Z93" s="10"/>
      <c r="AA93" s="10"/>
      <c r="AB93" s="10"/>
      <c r="AC93" s="10"/>
    </row>
    <row r="94" spans="1:29" ht="18.75">
      <c r="A94" s="7"/>
      <c r="B94" s="7" t="s">
        <v>13</v>
      </c>
      <c r="C94" s="8">
        <v>2400</v>
      </c>
      <c r="D94" s="8">
        <v>0</v>
      </c>
      <c r="I94" s="6">
        <f>C94-D94</f>
        <v>2400</v>
      </c>
      <c r="P94" s="10"/>
      <c r="Q94" s="10"/>
      <c r="R94" s="10"/>
      <c r="S94" s="10"/>
      <c r="U94" s="6"/>
      <c r="V94" s="8"/>
      <c r="W94" s="6"/>
      <c r="X94" s="10"/>
      <c r="Y94" s="10"/>
      <c r="Z94" s="10"/>
      <c r="AA94" s="10"/>
      <c r="AB94" s="10"/>
      <c r="AC94" s="10"/>
    </row>
    <row r="95" spans="1:29" ht="18.75">
      <c r="A95" s="7"/>
      <c r="B95" s="7" t="s">
        <v>109</v>
      </c>
      <c r="C95" s="25">
        <v>500</v>
      </c>
      <c r="D95" s="25">
        <v>0</v>
      </c>
      <c r="E95" s="16"/>
      <c r="F95" s="16"/>
      <c r="G95" s="16"/>
      <c r="H95" s="16"/>
      <c r="I95" s="6">
        <f>C95-D95</f>
        <v>500</v>
      </c>
      <c r="P95" s="10"/>
      <c r="Q95" s="10"/>
      <c r="R95" s="10"/>
      <c r="S95" s="10"/>
      <c r="U95" s="6"/>
      <c r="V95" s="8"/>
      <c r="W95" s="6"/>
      <c r="X95" s="10"/>
      <c r="Y95" s="10"/>
      <c r="Z95" s="10"/>
      <c r="AA95" s="10"/>
      <c r="AB95" s="10"/>
      <c r="AC95" s="10"/>
    </row>
    <row r="96" spans="1:29" ht="19.5">
      <c r="A96" s="7"/>
      <c r="B96" s="17" t="s">
        <v>27</v>
      </c>
      <c r="C96" s="21">
        <f aca="true" t="shared" si="9" ref="C96:H96">SUM(C94:C95)</f>
        <v>2900</v>
      </c>
      <c r="D96" s="21">
        <f t="shared" si="9"/>
        <v>0</v>
      </c>
      <c r="E96" s="21">
        <f t="shared" si="9"/>
        <v>0</v>
      </c>
      <c r="F96" s="21">
        <f t="shared" si="9"/>
        <v>0</v>
      </c>
      <c r="G96" s="21">
        <f t="shared" si="9"/>
        <v>0</v>
      </c>
      <c r="H96" s="21">
        <f t="shared" si="9"/>
        <v>0</v>
      </c>
      <c r="I96" s="65">
        <f>C96-D96</f>
        <v>2900</v>
      </c>
      <c r="P96" s="10"/>
      <c r="Q96" s="10"/>
      <c r="R96" s="10"/>
      <c r="S96" s="10"/>
      <c r="U96" s="6"/>
      <c r="V96" s="8"/>
      <c r="W96" s="6"/>
      <c r="X96" s="10"/>
      <c r="Y96" s="10"/>
      <c r="Z96" s="10"/>
      <c r="AA96" s="10"/>
      <c r="AB96" s="10"/>
      <c r="AC96" s="10"/>
    </row>
    <row r="97" spans="1:29" ht="19.5">
      <c r="A97" s="7"/>
      <c r="B97" s="17"/>
      <c r="C97" s="6"/>
      <c r="D97" s="21"/>
      <c r="E97" s="21"/>
      <c r="F97" s="21"/>
      <c r="G97" s="21"/>
      <c r="H97" s="21"/>
      <c r="I97" s="33"/>
      <c r="P97" s="10"/>
      <c r="Q97" s="10"/>
      <c r="R97" s="10"/>
      <c r="S97" s="10"/>
      <c r="T97" s="9"/>
      <c r="U97" s="11"/>
      <c r="V97" s="10"/>
      <c r="W97" s="11"/>
      <c r="X97" s="10"/>
      <c r="Y97" s="10"/>
      <c r="Z97" s="10"/>
      <c r="AA97" s="10"/>
      <c r="AB97" s="10"/>
      <c r="AC97" s="10"/>
    </row>
    <row r="98" spans="1:29" ht="19.5">
      <c r="A98" s="7"/>
      <c r="B98" s="15" t="s">
        <v>12</v>
      </c>
      <c r="C98" s="6"/>
      <c r="D98" s="21"/>
      <c r="E98" s="21"/>
      <c r="F98" s="21"/>
      <c r="G98" s="21"/>
      <c r="H98" s="21"/>
      <c r="I98" s="33"/>
      <c r="O98" s="17"/>
      <c r="P98" s="34"/>
      <c r="Q98" s="34"/>
      <c r="R98" s="34"/>
      <c r="S98" s="34"/>
      <c r="T98" s="35"/>
      <c r="U98" s="34"/>
      <c r="V98" s="34"/>
      <c r="W98" s="33"/>
      <c r="X98" s="34"/>
      <c r="Y98" s="34"/>
      <c r="Z98" s="34"/>
      <c r="AA98" s="34"/>
      <c r="AB98" s="34"/>
      <c r="AC98" s="36"/>
    </row>
    <row r="99" spans="1:29" ht="18.75">
      <c r="A99" s="7"/>
      <c r="B99" s="7" t="s">
        <v>17</v>
      </c>
      <c r="C99" s="8">
        <v>700</v>
      </c>
      <c r="D99" s="28">
        <v>0</v>
      </c>
      <c r="E99" s="28"/>
      <c r="F99" s="28"/>
      <c r="G99" s="28"/>
      <c r="H99" s="28"/>
      <c r="I99" s="6">
        <f aca="true" t="shared" si="10" ref="I99:I105">C99-D99</f>
        <v>700</v>
      </c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1:9" ht="18.75">
      <c r="A100" s="7"/>
      <c r="B100" s="7" t="s">
        <v>30</v>
      </c>
      <c r="C100" s="11">
        <v>400</v>
      </c>
      <c r="D100" s="28">
        <v>0</v>
      </c>
      <c r="E100" s="28"/>
      <c r="F100" s="28"/>
      <c r="G100" s="28"/>
      <c r="H100" s="28"/>
      <c r="I100" s="6">
        <f t="shared" si="10"/>
        <v>400</v>
      </c>
    </row>
    <row r="101" spans="1:9" ht="18.75">
      <c r="A101" s="7"/>
      <c r="B101" s="7" t="s">
        <v>60</v>
      </c>
      <c r="C101" s="6">
        <v>250</v>
      </c>
      <c r="D101" s="28">
        <v>0</v>
      </c>
      <c r="E101" s="28"/>
      <c r="F101" s="28"/>
      <c r="G101" s="28"/>
      <c r="H101" s="28"/>
      <c r="I101" s="6">
        <f t="shared" si="10"/>
        <v>250</v>
      </c>
    </row>
    <row r="102" spans="1:9" ht="18.75">
      <c r="A102" s="7"/>
      <c r="B102" s="7" t="s">
        <v>89</v>
      </c>
      <c r="C102" s="6">
        <v>450</v>
      </c>
      <c r="D102" s="28">
        <v>0</v>
      </c>
      <c r="E102" s="28"/>
      <c r="F102" s="28"/>
      <c r="G102" s="28"/>
      <c r="H102" s="28"/>
      <c r="I102" s="6">
        <f t="shared" si="10"/>
        <v>450</v>
      </c>
    </row>
    <row r="103" spans="1:9" ht="18.75">
      <c r="A103" s="7"/>
      <c r="B103" s="7" t="s">
        <v>66</v>
      </c>
      <c r="C103" s="6">
        <v>650</v>
      </c>
      <c r="D103" s="28">
        <v>0</v>
      </c>
      <c r="E103" s="28"/>
      <c r="F103" s="28"/>
      <c r="G103" s="28"/>
      <c r="H103" s="28"/>
      <c r="I103" s="6">
        <f t="shared" si="10"/>
        <v>650</v>
      </c>
    </row>
    <row r="104" spans="1:9" ht="18.75">
      <c r="A104" s="7"/>
      <c r="B104" s="7" t="s">
        <v>84</v>
      </c>
      <c r="C104" s="16">
        <v>5800</v>
      </c>
      <c r="D104" s="25">
        <v>0</v>
      </c>
      <c r="E104" s="29"/>
      <c r="F104" s="29"/>
      <c r="G104" s="29"/>
      <c r="H104" s="29"/>
      <c r="I104" s="6">
        <f t="shared" si="10"/>
        <v>5800</v>
      </c>
    </row>
    <row r="105" spans="1:9" ht="19.5">
      <c r="A105" s="7"/>
      <c r="B105" s="17" t="s">
        <v>24</v>
      </c>
      <c r="C105" s="21">
        <f>SUM(C99:C104)</f>
        <v>8250</v>
      </c>
      <c r="D105" s="21">
        <f>SUM(D99:D104)</f>
        <v>0</v>
      </c>
      <c r="E105" s="21"/>
      <c r="F105" s="21"/>
      <c r="G105" s="21"/>
      <c r="H105" s="21"/>
      <c r="I105" s="65">
        <f t="shared" si="10"/>
        <v>8250</v>
      </c>
    </row>
    <row r="106" spans="1:9" ht="18.75">
      <c r="A106" s="7"/>
      <c r="B106" s="7"/>
      <c r="C106" s="6"/>
      <c r="D106" s="21"/>
      <c r="E106" s="21"/>
      <c r="F106" s="21"/>
      <c r="G106" s="21"/>
      <c r="H106" s="21"/>
      <c r="I106" s="33"/>
    </row>
    <row r="107" spans="1:9" ht="19.5">
      <c r="A107" s="7"/>
      <c r="B107" s="15" t="s">
        <v>62</v>
      </c>
      <c r="C107" s="6"/>
      <c r="D107" s="21"/>
      <c r="E107" s="21"/>
      <c r="F107" s="21"/>
      <c r="G107" s="21"/>
      <c r="H107" s="21"/>
      <c r="I107" s="33"/>
    </row>
    <row r="108" spans="1:9" ht="18.75">
      <c r="A108" s="7"/>
      <c r="B108" s="7" t="s">
        <v>15</v>
      </c>
      <c r="C108" s="6">
        <v>1250</v>
      </c>
      <c r="D108" s="21">
        <v>0</v>
      </c>
      <c r="E108" s="21"/>
      <c r="F108" s="21"/>
      <c r="G108" s="21"/>
      <c r="H108" s="21"/>
      <c r="I108" s="6">
        <f>C108-D108</f>
        <v>1250</v>
      </c>
    </row>
    <row r="109" spans="1:9" ht="18.75">
      <c r="A109" s="7"/>
      <c r="B109" s="7" t="s">
        <v>110</v>
      </c>
      <c r="C109" s="25">
        <v>3000</v>
      </c>
      <c r="D109" s="25">
        <v>0</v>
      </c>
      <c r="E109" s="28"/>
      <c r="F109" s="28"/>
      <c r="G109" s="28"/>
      <c r="H109" s="28"/>
      <c r="I109" s="6">
        <f>C109-D109</f>
        <v>3000</v>
      </c>
    </row>
    <row r="110" spans="1:9" ht="19.5">
      <c r="A110" s="7"/>
      <c r="B110" s="17" t="s">
        <v>31</v>
      </c>
      <c r="C110" s="21">
        <f>SUM(C108:C109)</f>
        <v>4250</v>
      </c>
      <c r="D110" s="18">
        <f>SUM(D109:D109)</f>
        <v>0</v>
      </c>
      <c r="E110" s="18"/>
      <c r="F110" s="18"/>
      <c r="G110" s="18"/>
      <c r="H110" s="18"/>
      <c r="I110" s="65">
        <f>C110-D110</f>
        <v>4250</v>
      </c>
    </row>
    <row r="111" spans="1:14" ht="19.5">
      <c r="A111" s="7"/>
      <c r="B111" s="17"/>
      <c r="C111" s="18"/>
      <c r="D111" s="18"/>
      <c r="E111" s="18"/>
      <c r="F111" s="18"/>
      <c r="G111" s="18"/>
      <c r="H111" s="18"/>
      <c r="M111" s="5"/>
      <c r="N111" s="5"/>
    </row>
    <row r="112" spans="1:9" ht="19.5">
      <c r="A112" s="7"/>
      <c r="B112" s="15" t="s">
        <v>29</v>
      </c>
      <c r="C112" s="18"/>
      <c r="D112" s="18"/>
      <c r="E112" s="18"/>
      <c r="F112" s="18"/>
      <c r="G112" s="18"/>
      <c r="H112" s="18"/>
      <c r="I112" s="6"/>
    </row>
    <row r="113" spans="1:9" ht="18.75">
      <c r="A113" s="7"/>
      <c r="B113" s="7" t="s">
        <v>111</v>
      </c>
      <c r="C113" s="18">
        <v>2000</v>
      </c>
      <c r="D113" s="18">
        <v>0</v>
      </c>
      <c r="E113" s="18"/>
      <c r="F113" s="18"/>
      <c r="G113" s="18"/>
      <c r="H113" s="18"/>
      <c r="I113" s="6">
        <f>C113-D113</f>
        <v>2000</v>
      </c>
    </row>
    <row r="114" spans="1:14" s="5" customFormat="1" ht="18.75">
      <c r="A114" s="7"/>
      <c r="B114" s="7" t="s">
        <v>77</v>
      </c>
      <c r="C114" s="6">
        <v>2000</v>
      </c>
      <c r="D114" s="28">
        <v>0</v>
      </c>
      <c r="E114" s="18"/>
      <c r="F114" s="18"/>
      <c r="G114" s="18"/>
      <c r="H114" s="18"/>
      <c r="I114" s="6">
        <f>C114-D114</f>
        <v>2000</v>
      </c>
      <c r="J114" s="7"/>
      <c r="L114" s="69"/>
      <c r="M114" s="7"/>
      <c r="N114" s="7"/>
    </row>
    <row r="115" spans="1:12" ht="18.75">
      <c r="A115" s="7"/>
      <c r="B115" s="7" t="s">
        <v>73</v>
      </c>
      <c r="C115" s="6">
        <v>3675</v>
      </c>
      <c r="D115" s="28">
        <v>0</v>
      </c>
      <c r="E115" s="18"/>
      <c r="F115" s="18"/>
      <c r="G115" s="18"/>
      <c r="H115" s="18"/>
      <c r="I115" s="6">
        <f>C115-D115</f>
        <v>3675</v>
      </c>
      <c r="L115" s="70"/>
    </row>
    <row r="116" spans="1:12" ht="18.75">
      <c r="A116" s="7"/>
      <c r="B116" s="7" t="s">
        <v>7</v>
      </c>
      <c r="C116" s="25">
        <v>5310</v>
      </c>
      <c r="D116" s="25">
        <v>0</v>
      </c>
      <c r="E116" s="16"/>
      <c r="F116" s="16"/>
      <c r="G116" s="16"/>
      <c r="H116" s="16"/>
      <c r="I116" s="6">
        <f>C116-D116</f>
        <v>5310</v>
      </c>
      <c r="L116" s="70"/>
    </row>
    <row r="117" spans="1:12" ht="19.5">
      <c r="A117" s="7"/>
      <c r="B117" s="17" t="s">
        <v>65</v>
      </c>
      <c r="C117" s="21">
        <f>SUM(C113:C116)</f>
        <v>12985</v>
      </c>
      <c r="D117" s="21">
        <f>SUM(D114:D116)</f>
        <v>0</v>
      </c>
      <c r="E117" s="21">
        <f>SUM(E116)</f>
        <v>0</v>
      </c>
      <c r="F117" s="21">
        <f>SUM(F116)</f>
        <v>0</v>
      </c>
      <c r="G117" s="21">
        <f>SUM(G116)</f>
        <v>0</v>
      </c>
      <c r="H117" s="21">
        <f>SUM(H116)</f>
        <v>0</v>
      </c>
      <c r="I117" s="65">
        <f>C117-D117</f>
        <v>12985</v>
      </c>
      <c r="L117" s="70"/>
    </row>
    <row r="118" spans="1:9" ht="19.5" thickBot="1">
      <c r="A118" s="7"/>
      <c r="B118" s="7"/>
      <c r="C118" s="64"/>
      <c r="D118" s="20"/>
      <c r="E118" s="20"/>
      <c r="F118" s="20"/>
      <c r="G118" s="20"/>
      <c r="H118" s="20"/>
      <c r="I118" s="9"/>
    </row>
    <row r="119" spans="1:9" ht="19.5" thickTop="1">
      <c r="A119" s="5" t="s">
        <v>25</v>
      </c>
      <c r="B119" s="7"/>
      <c r="C119" s="22">
        <f>C46+C74+C82+C91+C96+C105+C110+C117</f>
        <v>60365</v>
      </c>
      <c r="D119" s="22">
        <f>D46+D74+D82+D91+D96+D105+D110+D117</f>
        <v>0</v>
      </c>
      <c r="E119" s="22">
        <f>E46+E62+E82+E91+E96+E117</f>
        <v>0</v>
      </c>
      <c r="F119" s="22">
        <f>F46+F62+F82+F91+F96+F117</f>
        <v>0</v>
      </c>
      <c r="G119" s="22">
        <f>G46+G62+G82+G91+G96+G117</f>
        <v>0</v>
      </c>
      <c r="H119" s="22">
        <f>H46+H62+H82+H91+H96+H117</f>
        <v>0</v>
      </c>
      <c r="I119" s="37">
        <f>C119-D119</f>
        <v>60365</v>
      </c>
    </row>
    <row r="120" spans="1:9" ht="18.75">
      <c r="A120" s="7"/>
      <c r="B120" s="7"/>
      <c r="C120" s="6"/>
      <c r="I120" s="9"/>
    </row>
    <row r="121" spans="4:9" ht="18.75">
      <c r="D121" s="11"/>
      <c r="E121" s="11"/>
      <c r="F121" s="11"/>
      <c r="G121" s="11"/>
      <c r="H121" s="11"/>
      <c r="I121" s="9"/>
    </row>
    <row r="122" spans="1:14" ht="18.75">
      <c r="A122" s="9" t="s">
        <v>91</v>
      </c>
      <c r="C122" s="11">
        <f>C35</f>
        <v>60365</v>
      </c>
      <c r="D122" s="10">
        <f>D35</f>
        <v>0</v>
      </c>
      <c r="E122" s="11"/>
      <c r="F122" s="11"/>
      <c r="G122" s="11"/>
      <c r="H122" s="11"/>
      <c r="I122" s="11"/>
      <c r="M122" s="9"/>
      <c r="N122" s="9"/>
    </row>
    <row r="123" spans="1:14" ht="18.75">
      <c r="A123" s="9" t="s">
        <v>92</v>
      </c>
      <c r="C123" s="16">
        <f>C119</f>
        <v>60365</v>
      </c>
      <c r="D123" s="25">
        <f>D119</f>
        <v>0</v>
      </c>
      <c r="E123" s="16"/>
      <c r="F123" s="16"/>
      <c r="G123" s="16"/>
      <c r="H123" s="16"/>
      <c r="I123" s="16"/>
      <c r="M123" s="9"/>
      <c r="N123" s="9"/>
    </row>
    <row r="124" spans="1:12" s="24" customFormat="1" ht="18.75">
      <c r="A124" s="24" t="s">
        <v>95</v>
      </c>
      <c r="C124" s="23">
        <f>C122-C123</f>
        <v>0</v>
      </c>
      <c r="D124" s="74">
        <f>D122-D123</f>
        <v>0</v>
      </c>
      <c r="E124" s="23"/>
      <c r="F124" s="23"/>
      <c r="G124" s="23"/>
      <c r="H124" s="23"/>
      <c r="I124" s="23"/>
      <c r="L124" s="73"/>
    </row>
    <row r="125" spans="5:12" s="9" customFormat="1" ht="18.75">
      <c r="E125" s="11"/>
      <c r="F125" s="11"/>
      <c r="G125" s="11"/>
      <c r="H125" s="11"/>
      <c r="I125" s="11"/>
      <c r="L125" s="70"/>
    </row>
    <row r="126" spans="3:12" s="9" customFormat="1" ht="18.75">
      <c r="C126" s="11"/>
      <c r="D126" s="6"/>
      <c r="E126" s="11"/>
      <c r="F126" s="11"/>
      <c r="G126" s="11"/>
      <c r="H126" s="11"/>
      <c r="I126" s="11"/>
      <c r="L126" s="70"/>
    </row>
    <row r="127" spans="1:12" s="9" customFormat="1" ht="18.75">
      <c r="A127" s="9" t="s">
        <v>91</v>
      </c>
      <c r="C127" s="11"/>
      <c r="D127" s="6">
        <f>D122</f>
        <v>0</v>
      </c>
      <c r="E127" s="11"/>
      <c r="F127" s="11"/>
      <c r="G127" s="11"/>
      <c r="H127" s="11"/>
      <c r="I127" s="11"/>
      <c r="L127" s="70"/>
    </row>
    <row r="128" spans="1:12" s="9" customFormat="1" ht="18.75">
      <c r="A128" s="9" t="s">
        <v>92</v>
      </c>
      <c r="C128" s="11"/>
      <c r="D128" s="6">
        <f>-D123</f>
        <v>0</v>
      </c>
      <c r="E128" s="11"/>
      <c r="F128" s="11"/>
      <c r="G128" s="11"/>
      <c r="H128" s="11"/>
      <c r="I128" s="11"/>
      <c r="L128" s="70"/>
    </row>
    <row r="129" spans="1:4" ht="18.75">
      <c r="A129" s="9" t="s">
        <v>94</v>
      </c>
      <c r="D129" s="6">
        <v>10867.37</v>
      </c>
    </row>
    <row r="130" spans="1:12" s="9" customFormat="1" ht="18.75">
      <c r="A130" s="9" t="s">
        <v>90</v>
      </c>
      <c r="C130" s="11"/>
      <c r="D130" s="6">
        <v>0</v>
      </c>
      <c r="E130" s="11"/>
      <c r="F130" s="11"/>
      <c r="G130" s="11"/>
      <c r="H130" s="11"/>
      <c r="I130" s="11"/>
      <c r="L130" s="70"/>
    </row>
    <row r="131" spans="1:12" s="9" customFormat="1" ht="18.75">
      <c r="A131" s="9" t="s">
        <v>93</v>
      </c>
      <c r="C131" s="11"/>
      <c r="D131" s="6">
        <v>10000</v>
      </c>
      <c r="E131" s="11"/>
      <c r="F131" s="11"/>
      <c r="G131" s="11"/>
      <c r="H131" s="11"/>
      <c r="I131" s="11"/>
      <c r="L131" s="6"/>
    </row>
    <row r="132" spans="1:12" s="24" customFormat="1" ht="18.75">
      <c r="A132" s="24" t="s">
        <v>97</v>
      </c>
      <c r="C132" s="23"/>
      <c r="D132" s="75">
        <f>SUM(D127:D131)</f>
        <v>20867.370000000003</v>
      </c>
      <c r="E132" s="23"/>
      <c r="F132" s="23"/>
      <c r="G132" s="23"/>
      <c r="H132" s="23"/>
      <c r="I132" s="23"/>
      <c r="L132" s="38"/>
    </row>
    <row r="133" spans="3:12" s="9" customFormat="1" ht="18.75">
      <c r="C133" s="11"/>
      <c r="D133" s="6"/>
      <c r="E133" s="11"/>
      <c r="F133" s="11"/>
      <c r="G133" s="11"/>
      <c r="H133" s="11"/>
      <c r="I133" s="11"/>
      <c r="L133" s="6"/>
    </row>
    <row r="134" spans="1:12" s="9" customFormat="1" ht="18.75">
      <c r="A134" s="9" t="s">
        <v>102</v>
      </c>
      <c r="C134" s="11"/>
      <c r="D134" s="78">
        <v>0</v>
      </c>
      <c r="E134" s="11"/>
      <c r="F134" s="11"/>
      <c r="G134" s="11"/>
      <c r="H134" s="11"/>
      <c r="I134" s="11"/>
      <c r="J134" s="33"/>
      <c r="K134" s="33"/>
      <c r="L134" s="6"/>
    </row>
    <row r="135" spans="1:12" s="9" customFormat="1" ht="18.75">
      <c r="A135" s="9" t="s">
        <v>103</v>
      </c>
      <c r="C135" s="11"/>
      <c r="D135" s="78">
        <v>0</v>
      </c>
      <c r="E135" s="11"/>
      <c r="F135" s="11"/>
      <c r="G135" s="11"/>
      <c r="H135" s="11"/>
      <c r="I135" s="11"/>
      <c r="L135" s="6"/>
    </row>
    <row r="136" spans="1:12" s="24" customFormat="1" ht="18.75">
      <c r="A136" s="24" t="s">
        <v>96</v>
      </c>
      <c r="C136" s="23"/>
      <c r="D136" s="75">
        <f>SUM(D134:D135)</f>
        <v>0</v>
      </c>
      <c r="E136" s="23"/>
      <c r="F136" s="23"/>
      <c r="G136" s="23"/>
      <c r="H136" s="23"/>
      <c r="I136" s="23"/>
      <c r="L136" s="73"/>
    </row>
    <row r="137" spans="3:12" s="9" customFormat="1" ht="18.75">
      <c r="C137" s="11"/>
      <c r="E137" s="11"/>
      <c r="F137" s="11"/>
      <c r="G137" s="11"/>
      <c r="H137" s="11"/>
      <c r="I137" s="11"/>
      <c r="L137" s="70"/>
    </row>
    <row r="138" spans="2:12" s="9" customFormat="1" ht="18.75">
      <c r="B138" s="11"/>
      <c r="C138" s="11"/>
      <c r="D138" s="33"/>
      <c r="E138" s="11"/>
      <c r="F138" s="11"/>
      <c r="G138" s="11"/>
      <c r="H138" s="11"/>
      <c r="I138" s="11"/>
      <c r="L138" s="70"/>
    </row>
    <row r="139" spans="3:12" s="9" customFormat="1" ht="18.75">
      <c r="C139" s="11"/>
      <c r="D139" s="6"/>
      <c r="E139" s="11"/>
      <c r="F139" s="11"/>
      <c r="G139" s="11"/>
      <c r="H139" s="11"/>
      <c r="I139" s="11"/>
      <c r="L139" s="70"/>
    </row>
    <row r="140" spans="3:12" s="9" customFormat="1" ht="18.75">
      <c r="C140" s="11"/>
      <c r="D140" s="6"/>
      <c r="E140" s="11"/>
      <c r="F140" s="11"/>
      <c r="G140" s="11"/>
      <c r="H140" s="11"/>
      <c r="I140" s="11"/>
      <c r="L140" s="70"/>
    </row>
    <row r="141" spans="3:9" s="9" customFormat="1" ht="18.75">
      <c r="C141" s="11"/>
      <c r="D141" s="6"/>
      <c r="E141" s="11"/>
      <c r="F141" s="11"/>
      <c r="G141" s="11"/>
      <c r="H141" s="11"/>
      <c r="I141" s="11"/>
    </row>
    <row r="142" spans="3:12" s="9" customFormat="1" ht="18.75">
      <c r="C142" s="11"/>
      <c r="D142" s="10"/>
      <c r="E142" s="11"/>
      <c r="F142" s="11"/>
      <c r="G142" s="11"/>
      <c r="H142" s="11"/>
      <c r="I142" s="11"/>
      <c r="L142" s="70"/>
    </row>
    <row r="143" spans="3:12" s="9" customFormat="1" ht="18.75">
      <c r="C143" s="11"/>
      <c r="D143" s="11"/>
      <c r="E143" s="11"/>
      <c r="F143" s="11"/>
      <c r="G143" s="11"/>
      <c r="H143" s="11"/>
      <c r="I143" s="11"/>
      <c r="L143" s="70"/>
    </row>
    <row r="144" spans="3:13" s="9" customFormat="1" ht="18.75">
      <c r="C144" s="10"/>
      <c r="D144" s="8"/>
      <c r="E144" s="11"/>
      <c r="F144" s="11"/>
      <c r="G144" s="11"/>
      <c r="H144" s="11"/>
      <c r="I144" s="11"/>
      <c r="L144" s="70"/>
      <c r="M144" s="23"/>
    </row>
    <row r="145" spans="3:13" s="9" customFormat="1" ht="18.75">
      <c r="C145" s="10"/>
      <c r="D145" s="10"/>
      <c r="E145" s="11"/>
      <c r="F145" s="11"/>
      <c r="G145" s="11"/>
      <c r="H145" s="11"/>
      <c r="I145" s="11"/>
      <c r="L145" s="70"/>
      <c r="M145" s="24"/>
    </row>
    <row r="146" spans="3:13" s="9" customFormat="1" ht="18.75">
      <c r="C146" s="10"/>
      <c r="D146" s="34"/>
      <c r="E146" s="34"/>
      <c r="F146" s="34"/>
      <c r="G146" s="34"/>
      <c r="H146" s="34"/>
      <c r="I146" s="33"/>
      <c r="J146" s="11"/>
      <c r="L146" s="70"/>
      <c r="M146" s="24"/>
    </row>
    <row r="147" spans="3:13" s="9" customFormat="1" ht="18.75">
      <c r="C147" s="11"/>
      <c r="D147" s="11"/>
      <c r="E147" s="34"/>
      <c r="F147" s="34"/>
      <c r="G147" s="34"/>
      <c r="H147" s="34"/>
      <c r="M147" s="23"/>
    </row>
    <row r="148" spans="3:13" s="9" customFormat="1" ht="18.75">
      <c r="C148" s="11"/>
      <c r="D148" s="10"/>
      <c r="E148" s="44"/>
      <c r="F148" s="44"/>
      <c r="G148" s="44"/>
      <c r="H148" s="44"/>
      <c r="I148" s="44"/>
      <c r="L148" s="70"/>
      <c r="M148" s="24"/>
    </row>
    <row r="149" spans="3:13" s="9" customFormat="1" ht="18.75">
      <c r="C149" s="11"/>
      <c r="D149" s="68"/>
      <c r="E149" s="23"/>
      <c r="F149" s="23"/>
      <c r="G149" s="23"/>
      <c r="H149" s="23"/>
      <c r="M149" s="24"/>
    </row>
    <row r="150" spans="2:13" s="9" customFormat="1" ht="19.5">
      <c r="B150" s="57"/>
      <c r="C150" s="34"/>
      <c r="D150" s="8"/>
      <c r="E150" s="8"/>
      <c r="F150" s="8"/>
      <c r="G150" s="8"/>
      <c r="H150" s="8"/>
      <c r="I150" s="7"/>
      <c r="L150" s="70"/>
      <c r="M150" s="23"/>
    </row>
    <row r="151" spans="3:12" s="9" customFormat="1" ht="18.75">
      <c r="C151" s="11"/>
      <c r="D151" s="8"/>
      <c r="E151" s="8"/>
      <c r="F151" s="8"/>
      <c r="G151" s="8"/>
      <c r="H151" s="8"/>
      <c r="I151" s="7"/>
      <c r="L151" s="70"/>
    </row>
    <row r="152" spans="3:12" s="9" customFormat="1" ht="18.75">
      <c r="C152" s="11"/>
      <c r="D152" s="8"/>
      <c r="E152" s="8"/>
      <c r="F152" s="8"/>
      <c r="G152" s="8"/>
      <c r="H152" s="8"/>
      <c r="I152" s="7"/>
      <c r="L152" s="70"/>
    </row>
    <row r="153" spans="3:14" s="9" customFormat="1" ht="18.75">
      <c r="C153" s="11"/>
      <c r="D153" s="10"/>
      <c r="E153" s="10"/>
      <c r="F153" s="10"/>
      <c r="G153" s="10"/>
      <c r="H153" s="10"/>
      <c r="I153" s="7"/>
      <c r="L153" s="70"/>
      <c r="M153" s="7"/>
      <c r="N153" s="7"/>
    </row>
    <row r="154" spans="1:14" s="9" customFormat="1" ht="18.75">
      <c r="A154" s="24"/>
      <c r="C154" s="23"/>
      <c r="D154" s="10"/>
      <c r="E154" s="10"/>
      <c r="F154" s="10"/>
      <c r="G154" s="10"/>
      <c r="H154" s="10"/>
      <c r="I154" s="7"/>
      <c r="L154" s="70"/>
      <c r="M154" s="7"/>
      <c r="N154" s="7"/>
    </row>
    <row r="155" spans="3:8" ht="18.75">
      <c r="C155" s="10"/>
      <c r="D155" s="8"/>
      <c r="E155" s="8"/>
      <c r="F155" s="8"/>
      <c r="G155" s="8"/>
      <c r="H155" s="8"/>
    </row>
    <row r="156" ht="18.75">
      <c r="C156" s="10"/>
    </row>
    <row r="157" spans="1:8" ht="18.75">
      <c r="A157" s="24"/>
      <c r="C157" s="10"/>
      <c r="D157" s="8"/>
      <c r="E157" s="8"/>
      <c r="F157" s="8"/>
      <c r="G157" s="8"/>
      <c r="H157" s="8"/>
    </row>
    <row r="158" ht="18.75">
      <c r="C158" s="10"/>
    </row>
    <row r="159" spans="3:9" ht="18.75">
      <c r="C159" s="10"/>
      <c r="D159" s="12"/>
      <c r="E159" s="12"/>
      <c r="F159" s="12"/>
      <c r="G159" s="12"/>
      <c r="H159" s="12"/>
      <c r="I159" s="12"/>
    </row>
    <row r="160" spans="3:9" ht="18.75">
      <c r="C160" s="10"/>
      <c r="D160" s="13"/>
      <c r="E160" s="13"/>
      <c r="F160" s="13"/>
      <c r="G160" s="13"/>
      <c r="H160" s="13"/>
      <c r="I160" s="13"/>
    </row>
    <row r="161" ht="18.75">
      <c r="I161" s="6"/>
    </row>
    <row r="162" spans="3:9" ht="18.75">
      <c r="C162" s="10"/>
      <c r="I162" s="6"/>
    </row>
    <row r="163" ht="18.75">
      <c r="I163" s="6"/>
    </row>
    <row r="164" ht="18.75">
      <c r="I164" s="6"/>
    </row>
    <row r="165" ht="18.75">
      <c r="I165" s="6"/>
    </row>
    <row r="166" ht="18.75">
      <c r="I166" s="6"/>
    </row>
    <row r="167" ht="18.75">
      <c r="I167" s="6"/>
    </row>
    <row r="168" ht="18.75">
      <c r="I168" s="6"/>
    </row>
    <row r="169" ht="18.75">
      <c r="I169" s="6"/>
    </row>
    <row r="170" spans="4:9" ht="18.75">
      <c r="D170" s="21"/>
      <c r="E170" s="21"/>
      <c r="F170" s="21"/>
      <c r="G170" s="21"/>
      <c r="H170" s="21"/>
      <c r="I170" s="30"/>
    </row>
    <row r="173" ht="18.75">
      <c r="I173" s="6"/>
    </row>
  </sheetData>
  <sheetProtection/>
  <printOptions/>
  <pageMargins left="0.75" right="0.75" top="0.48" bottom="0.52" header="0.5" footer="0.5"/>
  <pageSetup horizontalDpi="600" verticalDpi="600" orientation="portrait" scale="66" r:id="rId1"/>
  <rowBreaks count="2" manualBreakCount="2">
    <brk id="39" max="8" man="1"/>
    <brk id="8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M9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53.28125" style="0" customWidth="1"/>
    <col min="3" max="4" width="15.140625" style="1" bestFit="1" customWidth="1"/>
    <col min="5" max="5" width="13.421875" style="1" customWidth="1"/>
    <col min="6" max="6" width="12.7109375" style="1" customWidth="1"/>
    <col min="7" max="7" width="10.8515625" style="0" bestFit="1" customWidth="1"/>
    <col min="8" max="8" width="10.7109375" style="0" bestFit="1" customWidth="1"/>
    <col min="9" max="9" width="14.8515625" style="45" bestFit="1" customWidth="1"/>
    <col min="10" max="10" width="10.7109375" style="45" bestFit="1" customWidth="1"/>
  </cols>
  <sheetData>
    <row r="1" spans="1:2" ht="25.5" customHeight="1">
      <c r="A1" s="2" t="s">
        <v>69</v>
      </c>
      <c r="B1" s="2"/>
    </row>
    <row r="2" spans="1:10" s="7" customFormat="1" ht="18.75">
      <c r="A2" s="5" t="s">
        <v>100</v>
      </c>
      <c r="B2" s="5"/>
      <c r="C2" s="6"/>
      <c r="D2" s="6"/>
      <c r="E2" s="6"/>
      <c r="F2" s="6"/>
      <c r="I2" s="9"/>
      <c r="J2" s="9"/>
    </row>
    <row r="3" spans="3:10" s="7" customFormat="1" ht="18.75">
      <c r="C3" s="79" t="s">
        <v>100</v>
      </c>
      <c r="D3" s="79" t="s">
        <v>100</v>
      </c>
      <c r="E3" s="6"/>
      <c r="F3" s="6"/>
      <c r="I3" s="40"/>
      <c r="J3" s="40"/>
    </row>
    <row r="4" spans="3:10" s="7" customFormat="1" ht="18.75">
      <c r="C4" s="13" t="s">
        <v>2</v>
      </c>
      <c r="D4" s="13" t="s">
        <v>3</v>
      </c>
      <c r="E4" s="6"/>
      <c r="F4" s="6"/>
      <c r="I4" s="41"/>
      <c r="J4" s="41"/>
    </row>
    <row r="5" spans="1:10" s="7" customFormat="1" ht="18.75">
      <c r="A5" s="14" t="s">
        <v>0</v>
      </c>
      <c r="C5" s="13"/>
      <c r="D5" s="41"/>
      <c r="E5" s="6"/>
      <c r="F5" s="6"/>
      <c r="I5" s="41"/>
      <c r="J5" s="41"/>
    </row>
    <row r="6" spans="2:10" s="7" customFormat="1" ht="19.5">
      <c r="B6" s="17" t="s">
        <v>19</v>
      </c>
      <c r="C6" s="18">
        <f>IncomeExpense!C13</f>
        <v>40500</v>
      </c>
      <c r="D6" s="18">
        <f>IncomeExpense!D13</f>
        <v>0</v>
      </c>
      <c r="E6" s="6"/>
      <c r="F6" s="6"/>
      <c r="I6" s="43"/>
      <c r="J6" s="43"/>
    </row>
    <row r="7" spans="2:10" s="7" customFormat="1" ht="19.5">
      <c r="B7" s="17" t="s">
        <v>21</v>
      </c>
      <c r="C7" s="18">
        <f>IncomeExpense!C18</f>
        <v>6200</v>
      </c>
      <c r="D7" s="18">
        <f>IncomeExpense!D18</f>
        <v>0</v>
      </c>
      <c r="E7" s="6"/>
      <c r="F7" s="6"/>
      <c r="I7" s="43"/>
      <c r="J7" s="43"/>
    </row>
    <row r="8" spans="2:10" s="7" customFormat="1" ht="19.5">
      <c r="B8" s="17" t="s">
        <v>20</v>
      </c>
      <c r="C8" s="18">
        <f>IncomeExpense!C26</f>
        <v>6700</v>
      </c>
      <c r="D8" s="18">
        <f>IncomeExpense!D26</f>
        <v>0</v>
      </c>
      <c r="E8" s="6"/>
      <c r="F8" s="6"/>
      <c r="I8" s="43"/>
      <c r="J8" s="43"/>
    </row>
    <row r="9" spans="2:10" s="7" customFormat="1" ht="20.25" thickBot="1">
      <c r="B9" s="17" t="s">
        <v>65</v>
      </c>
      <c r="C9" s="46">
        <f>IncomeExpense!C33</f>
        <v>6965</v>
      </c>
      <c r="D9" s="46">
        <f>IncomeExpense!D33</f>
        <v>0</v>
      </c>
      <c r="E9" s="6"/>
      <c r="F9" s="6"/>
      <c r="I9" s="43"/>
      <c r="J9" s="43"/>
    </row>
    <row r="10" spans="1:10" s="7" customFormat="1" ht="19.5" thickTop="1">
      <c r="A10" s="5" t="s">
        <v>22</v>
      </c>
      <c r="C10" s="19">
        <f>SUM(C6:C9)</f>
        <v>60365</v>
      </c>
      <c r="D10" s="19">
        <f>SUM(D6:D9)</f>
        <v>0</v>
      </c>
      <c r="E10" s="6"/>
      <c r="F10" s="6"/>
      <c r="H10" s="19"/>
      <c r="I10" s="42"/>
      <c r="J10" s="42"/>
    </row>
    <row r="11" spans="1:10" s="7" customFormat="1" ht="18.75">
      <c r="A11" s="5"/>
      <c r="C11" s="18"/>
      <c r="D11" s="43"/>
      <c r="E11" s="6"/>
      <c r="F11" s="6"/>
      <c r="I11" s="43"/>
      <c r="J11" s="43"/>
    </row>
    <row r="12" spans="1:10" s="7" customFormat="1" ht="18.75">
      <c r="A12" s="14" t="s">
        <v>6</v>
      </c>
      <c r="C12" s="6"/>
      <c r="D12" s="11"/>
      <c r="E12" s="6"/>
      <c r="F12" s="6"/>
      <c r="I12" s="11"/>
      <c r="J12" s="11"/>
    </row>
    <row r="13" spans="1:10" s="7" customFormat="1" ht="19.5">
      <c r="A13" s="14"/>
      <c r="B13" s="17" t="s">
        <v>19</v>
      </c>
      <c r="C13" s="18">
        <f>IncomeExpense!C46</f>
        <v>16300</v>
      </c>
      <c r="D13" s="18">
        <f>IncomeExpense!D46</f>
        <v>0</v>
      </c>
      <c r="E13" s="6"/>
      <c r="F13" s="6"/>
      <c r="I13" s="43"/>
      <c r="J13" s="43"/>
    </row>
    <row r="14" spans="2:10" s="7" customFormat="1" ht="19.5">
      <c r="B14" s="17" t="s">
        <v>23</v>
      </c>
      <c r="C14" s="18">
        <f>IncomeExpense!C74</f>
        <v>7200</v>
      </c>
      <c r="D14" s="18">
        <f>IncomeExpense!D74</f>
        <v>0</v>
      </c>
      <c r="E14" s="6"/>
      <c r="F14" s="6"/>
      <c r="I14" s="43"/>
      <c r="J14" s="43"/>
    </row>
    <row r="15" spans="2:10" s="7" customFormat="1" ht="19.5">
      <c r="B15" s="17" t="s">
        <v>58</v>
      </c>
      <c r="C15" s="18">
        <f>IncomeExpense!C82</f>
        <v>6680</v>
      </c>
      <c r="D15" s="18">
        <f>IncomeExpense!D82</f>
        <v>0</v>
      </c>
      <c r="E15" s="6"/>
      <c r="F15" s="6"/>
      <c r="I15" s="43"/>
      <c r="J15" s="43"/>
    </row>
    <row r="16" spans="2:10" s="7" customFormat="1" ht="19.5">
      <c r="B16" s="17" t="s">
        <v>54</v>
      </c>
      <c r="C16" s="18">
        <f>IncomeExpense!C91</f>
        <v>1800</v>
      </c>
      <c r="D16" s="18">
        <f>IncomeExpense!D91</f>
        <v>0</v>
      </c>
      <c r="E16" s="6"/>
      <c r="F16" s="6"/>
      <c r="I16" s="43"/>
      <c r="J16" s="43"/>
    </row>
    <row r="17" spans="2:10" s="7" customFormat="1" ht="19.5">
      <c r="B17" s="17" t="s">
        <v>27</v>
      </c>
      <c r="C17" s="18">
        <f>IncomeExpense!C96</f>
        <v>2900</v>
      </c>
      <c r="D17" s="18">
        <f>IncomeExpense!D96</f>
        <v>0</v>
      </c>
      <c r="E17" s="6"/>
      <c r="F17" s="6"/>
      <c r="I17" s="43"/>
      <c r="J17" s="43"/>
    </row>
    <row r="18" spans="2:10" s="7" customFormat="1" ht="19.5">
      <c r="B18" s="17" t="s">
        <v>24</v>
      </c>
      <c r="C18" s="18">
        <f>IncomeExpense!C105</f>
        <v>8250</v>
      </c>
      <c r="D18" s="18">
        <f>IncomeExpense!D105</f>
        <v>0</v>
      </c>
      <c r="E18" s="6"/>
      <c r="F18" s="6"/>
      <c r="I18" s="43"/>
      <c r="J18" s="43"/>
    </row>
    <row r="19" spans="2:10" s="7" customFormat="1" ht="19.5">
      <c r="B19" s="17" t="s">
        <v>31</v>
      </c>
      <c r="C19" s="43">
        <f>IncomeExpense!C110</f>
        <v>4250</v>
      </c>
      <c r="D19" s="43">
        <f>IncomeExpense!D110</f>
        <v>0</v>
      </c>
      <c r="E19" s="6"/>
      <c r="F19" s="6"/>
      <c r="I19" s="43"/>
      <c r="J19" s="43"/>
    </row>
    <row r="20" spans="2:10" s="7" customFormat="1" ht="20.25" thickBot="1">
      <c r="B20" s="17" t="s">
        <v>65</v>
      </c>
      <c r="C20" s="46">
        <f>IncomeExpense!C117</f>
        <v>12985</v>
      </c>
      <c r="D20" s="46">
        <f>IncomeExpense!D117</f>
        <v>0</v>
      </c>
      <c r="E20" s="6"/>
      <c r="F20" s="6"/>
      <c r="I20" s="43"/>
      <c r="J20" s="43"/>
    </row>
    <row r="21" spans="1:10" s="7" customFormat="1" ht="19.5" thickTop="1">
      <c r="A21" s="5" t="s">
        <v>25</v>
      </c>
      <c r="C21" s="19">
        <f>SUM(C13:C20)</f>
        <v>60365</v>
      </c>
      <c r="D21" s="19">
        <f>SUM(D13:D20)</f>
        <v>0</v>
      </c>
      <c r="E21" s="6"/>
      <c r="F21" s="6"/>
      <c r="H21" s="19"/>
      <c r="I21" s="42"/>
      <c r="J21" s="42"/>
    </row>
    <row r="22" spans="1:10" s="7" customFormat="1" ht="18.75">
      <c r="A22" s="5"/>
      <c r="C22" s="19"/>
      <c r="D22" s="42"/>
      <c r="E22" s="6"/>
      <c r="F22" s="6"/>
      <c r="I22" s="42"/>
      <c r="J22" s="42"/>
    </row>
    <row r="23" spans="1:10" s="7" customFormat="1" ht="19.5">
      <c r="A23" s="24" t="s">
        <v>95</v>
      </c>
      <c r="B23" s="17"/>
      <c r="C23" s="23"/>
      <c r="D23" s="42">
        <f>D10-D21</f>
        <v>0</v>
      </c>
      <c r="E23" s="6"/>
      <c r="F23" s="6"/>
      <c r="H23" s="47"/>
      <c r="I23" s="11"/>
      <c r="J23" s="11"/>
    </row>
    <row r="24" spans="1:10" s="7" customFormat="1" ht="18.75">
      <c r="A24" s="5"/>
      <c r="C24" s="38"/>
      <c r="D24" s="23"/>
      <c r="E24" s="6"/>
      <c r="F24" s="6"/>
      <c r="H24" s="48"/>
      <c r="I24" s="23"/>
      <c r="J24" s="23"/>
    </row>
    <row r="25" spans="1:10" s="7" customFormat="1" ht="18.75">
      <c r="A25" s="5"/>
      <c r="C25" s="38"/>
      <c r="D25" s="38"/>
      <c r="E25" s="38"/>
      <c r="F25" s="38"/>
      <c r="H25" s="48"/>
      <c r="I25" s="49"/>
      <c r="J25" s="9"/>
    </row>
    <row r="26" spans="1:10" s="7" customFormat="1" ht="18.75">
      <c r="A26" s="5"/>
      <c r="C26" s="38"/>
      <c r="D26" s="38"/>
      <c r="E26" s="38"/>
      <c r="F26" s="38"/>
      <c r="H26" s="48"/>
      <c r="I26" s="49"/>
      <c r="J26" s="9"/>
    </row>
    <row r="27" spans="1:10" s="7" customFormat="1" ht="18.75">
      <c r="A27" s="5"/>
      <c r="C27" s="38"/>
      <c r="D27" s="38"/>
      <c r="E27" s="38"/>
      <c r="F27" s="38"/>
      <c r="H27" s="48"/>
      <c r="I27" s="49"/>
      <c r="J27" s="9"/>
    </row>
    <row r="28" spans="3:10" s="7" customFormat="1" ht="18.75">
      <c r="C28" s="6"/>
      <c r="D28" s="6"/>
      <c r="E28" s="6"/>
      <c r="F28" s="6"/>
      <c r="H28" s="48"/>
      <c r="I28" s="49"/>
      <c r="J28" s="9"/>
    </row>
    <row r="29" spans="1:10" s="7" customFormat="1" ht="18.75">
      <c r="A29" s="9"/>
      <c r="B29" s="9"/>
      <c r="C29" s="11"/>
      <c r="D29" s="11"/>
      <c r="E29" s="11"/>
      <c r="F29" s="11"/>
      <c r="G29" s="9"/>
      <c r="H29" s="48"/>
      <c r="I29" s="49"/>
      <c r="J29" s="9"/>
    </row>
    <row r="30" spans="1:10" s="7" customFormat="1" ht="18.75">
      <c r="A30" s="9"/>
      <c r="B30" s="9"/>
      <c r="C30" s="11"/>
      <c r="D30" s="11"/>
      <c r="E30" s="11"/>
      <c r="F30" s="11"/>
      <c r="G30" s="9"/>
      <c r="H30" s="48"/>
      <c r="I30" s="49"/>
      <c r="J30" s="9"/>
    </row>
    <row r="31" spans="1:10" s="7" customFormat="1" ht="18.75">
      <c r="A31" s="9"/>
      <c r="B31" s="24"/>
      <c r="C31" s="11"/>
      <c r="D31" s="11"/>
      <c r="E31" s="11"/>
      <c r="F31" s="11"/>
      <c r="G31" s="9"/>
      <c r="H31" s="50"/>
      <c r="I31" s="49"/>
      <c r="J31" s="9"/>
    </row>
    <row r="32" spans="1:10" s="7" customFormat="1" ht="18.75">
      <c r="A32" s="9"/>
      <c r="B32" s="51"/>
      <c r="C32" s="11"/>
      <c r="D32" s="11"/>
      <c r="E32" s="60"/>
      <c r="F32" s="11"/>
      <c r="G32" s="9"/>
      <c r="H32" s="48"/>
      <c r="I32" s="49"/>
      <c r="J32" s="9"/>
    </row>
    <row r="33" spans="1:13" s="7" customFormat="1" ht="18.75">
      <c r="A33" s="9"/>
      <c r="B33" s="51"/>
      <c r="C33" s="11"/>
      <c r="D33" s="11"/>
      <c r="E33" s="60"/>
      <c r="F33" s="11"/>
      <c r="G33" s="9"/>
      <c r="I33" s="9"/>
      <c r="J33" s="9"/>
      <c r="M33" s="52"/>
    </row>
    <row r="34" spans="1:13" s="7" customFormat="1" ht="18.75">
      <c r="A34" s="9"/>
      <c r="B34" s="51"/>
      <c r="C34" s="11"/>
      <c r="D34" s="11"/>
      <c r="E34" s="43"/>
      <c r="F34" s="11"/>
      <c r="G34" s="9"/>
      <c r="I34" s="9"/>
      <c r="J34" s="9"/>
      <c r="M34" s="52"/>
    </row>
    <row r="35" spans="1:13" s="7" customFormat="1" ht="18.75">
      <c r="A35" s="9"/>
      <c r="B35" s="53"/>
      <c r="C35" s="11"/>
      <c r="D35" s="11"/>
      <c r="E35" s="43"/>
      <c r="F35" s="11"/>
      <c r="G35" s="9"/>
      <c r="I35" s="9"/>
      <c r="J35" s="9"/>
      <c r="M35" s="52"/>
    </row>
    <row r="36" spans="1:13" s="7" customFormat="1" ht="18.75">
      <c r="A36" s="9"/>
      <c r="B36" s="54"/>
      <c r="C36" s="11"/>
      <c r="D36" s="11"/>
      <c r="E36" s="61"/>
      <c r="F36" s="11"/>
      <c r="G36" s="9"/>
      <c r="I36" s="9"/>
      <c r="J36" s="9"/>
      <c r="M36" s="55"/>
    </row>
    <row r="37" spans="1:13" s="7" customFormat="1" ht="18.75">
      <c r="A37" s="9"/>
      <c r="B37" s="9"/>
      <c r="C37" s="11"/>
      <c r="D37" s="11"/>
      <c r="E37" s="11"/>
      <c r="F37" s="11"/>
      <c r="G37" s="9"/>
      <c r="I37" s="9"/>
      <c r="J37" s="9"/>
      <c r="M37" s="52"/>
    </row>
    <row r="38" spans="1:10" s="7" customFormat="1" ht="18.75">
      <c r="A38" s="9"/>
      <c r="B38" s="9"/>
      <c r="C38" s="11"/>
      <c r="D38" s="11"/>
      <c r="E38" s="11"/>
      <c r="F38" s="11"/>
      <c r="G38" s="9"/>
      <c r="I38" s="9"/>
      <c r="J38" s="9"/>
    </row>
    <row r="39" spans="3:10" s="7" customFormat="1" ht="18.75">
      <c r="C39" s="6"/>
      <c r="D39" s="6"/>
      <c r="E39" s="6"/>
      <c r="F39" s="6"/>
      <c r="I39" s="9"/>
      <c r="J39" s="9"/>
    </row>
    <row r="40" spans="3:10" s="7" customFormat="1" ht="18.75">
      <c r="C40" s="6"/>
      <c r="D40" s="6"/>
      <c r="E40" s="6"/>
      <c r="F40" s="6"/>
      <c r="I40" s="9"/>
      <c r="J40" s="9"/>
    </row>
    <row r="41" spans="3:10" s="7" customFormat="1" ht="18.75">
      <c r="C41" s="6"/>
      <c r="D41" s="6"/>
      <c r="E41" s="6"/>
      <c r="F41" s="6"/>
      <c r="I41" s="9"/>
      <c r="J41" s="9"/>
    </row>
    <row r="42" spans="3:10" s="7" customFormat="1" ht="18.75">
      <c r="C42" s="6"/>
      <c r="D42" s="6"/>
      <c r="E42" s="6"/>
      <c r="F42" s="6"/>
      <c r="I42" s="9"/>
      <c r="J42" s="9"/>
    </row>
    <row r="43" spans="3:10" s="7" customFormat="1" ht="18.75">
      <c r="C43" s="6"/>
      <c r="D43" s="6"/>
      <c r="E43" s="6"/>
      <c r="F43" s="6"/>
      <c r="I43" s="9"/>
      <c r="J43" s="9"/>
    </row>
    <row r="44" spans="3:10" s="7" customFormat="1" ht="18.75">
      <c r="C44" s="6"/>
      <c r="D44" s="6"/>
      <c r="E44" s="6"/>
      <c r="F44" s="6"/>
      <c r="I44" s="9"/>
      <c r="J44" s="9"/>
    </row>
    <row r="45" spans="3:9" s="7" customFormat="1" ht="18.75">
      <c r="C45" s="6"/>
      <c r="D45" s="6"/>
      <c r="E45" s="6"/>
      <c r="I45" s="56">
        <f ca="1">TODAY()</f>
        <v>41567</v>
      </c>
    </row>
    <row r="46" spans="3:10" s="7" customFormat="1" ht="18.75">
      <c r="C46" s="6"/>
      <c r="D46" s="6"/>
      <c r="E46" s="6"/>
      <c r="F46" s="6"/>
      <c r="I46" s="9"/>
      <c r="J46" s="9"/>
    </row>
    <row r="47" spans="3:10" s="7" customFormat="1" ht="18.75">
      <c r="C47" s="6"/>
      <c r="D47" s="6"/>
      <c r="E47" s="6"/>
      <c r="F47" s="6"/>
      <c r="I47" s="9"/>
      <c r="J47" s="9"/>
    </row>
    <row r="48" spans="3:10" s="7" customFormat="1" ht="18.75">
      <c r="C48" s="6"/>
      <c r="D48" s="6"/>
      <c r="E48" s="6"/>
      <c r="F48" s="6"/>
      <c r="I48" s="9"/>
      <c r="J48" s="9"/>
    </row>
    <row r="49" spans="3:10" s="7" customFormat="1" ht="18.75">
      <c r="C49" s="6"/>
      <c r="D49" s="6"/>
      <c r="E49" s="6"/>
      <c r="F49" s="6"/>
      <c r="I49" s="9"/>
      <c r="J49" s="9"/>
    </row>
    <row r="50" spans="3:10" s="7" customFormat="1" ht="18.75">
      <c r="C50" s="6"/>
      <c r="D50" s="6"/>
      <c r="E50" s="6"/>
      <c r="F50" s="6"/>
      <c r="I50" s="9"/>
      <c r="J50" s="9"/>
    </row>
    <row r="51" spans="3:10" s="7" customFormat="1" ht="18.75">
      <c r="C51" s="6"/>
      <c r="D51" s="6"/>
      <c r="E51" s="6"/>
      <c r="F51" s="6"/>
      <c r="I51" s="9"/>
      <c r="J51" s="9"/>
    </row>
    <row r="52" spans="3:10" s="7" customFormat="1" ht="18.75">
      <c r="C52" s="6"/>
      <c r="D52" s="6"/>
      <c r="E52" s="6"/>
      <c r="F52" s="6"/>
      <c r="I52" s="9"/>
      <c r="J52" s="9"/>
    </row>
    <row r="53" spans="3:10" s="7" customFormat="1" ht="18.75">
      <c r="C53" s="6"/>
      <c r="D53" s="6"/>
      <c r="E53" s="6"/>
      <c r="F53" s="6"/>
      <c r="I53" s="9"/>
      <c r="J53" s="9"/>
    </row>
    <row r="54" spans="3:10" s="7" customFormat="1" ht="18.75">
      <c r="C54" s="6"/>
      <c r="D54" s="6"/>
      <c r="E54" s="6"/>
      <c r="F54" s="6"/>
      <c r="I54" s="9"/>
      <c r="J54" s="9"/>
    </row>
    <row r="55" spans="3:10" s="7" customFormat="1" ht="18.75">
      <c r="C55" s="6"/>
      <c r="D55" s="6"/>
      <c r="E55" s="6"/>
      <c r="F55" s="6"/>
      <c r="I55" s="9"/>
      <c r="J55" s="9"/>
    </row>
    <row r="56" spans="3:10" s="7" customFormat="1" ht="18.75">
      <c r="C56" s="6"/>
      <c r="D56" s="6"/>
      <c r="E56" s="6"/>
      <c r="F56" s="6"/>
      <c r="I56" s="9"/>
      <c r="J56" s="9"/>
    </row>
    <row r="57" spans="3:10" s="7" customFormat="1" ht="18.75">
      <c r="C57" s="6"/>
      <c r="D57" s="6"/>
      <c r="E57" s="6"/>
      <c r="F57" s="6"/>
      <c r="I57" s="9"/>
      <c r="J57" s="9"/>
    </row>
    <row r="58" spans="3:10" s="7" customFormat="1" ht="18.75">
      <c r="C58" s="6"/>
      <c r="D58" s="6"/>
      <c r="E58" s="6"/>
      <c r="F58" s="6"/>
      <c r="I58" s="9"/>
      <c r="J58" s="9"/>
    </row>
    <row r="59" spans="3:10" s="7" customFormat="1" ht="18.75">
      <c r="C59" s="6"/>
      <c r="D59" s="6"/>
      <c r="E59" s="6"/>
      <c r="F59" s="6"/>
      <c r="I59" s="9"/>
      <c r="J59" s="9"/>
    </row>
    <row r="60" spans="3:10" s="7" customFormat="1" ht="18.75">
      <c r="C60" s="6"/>
      <c r="D60" s="6"/>
      <c r="E60" s="6"/>
      <c r="F60" s="6"/>
      <c r="I60" s="9"/>
      <c r="J60" s="9"/>
    </row>
    <row r="61" spans="3:10" s="7" customFormat="1" ht="18.75">
      <c r="C61" s="6"/>
      <c r="D61" s="6"/>
      <c r="E61" s="6"/>
      <c r="F61" s="6"/>
      <c r="I61" s="9"/>
      <c r="J61" s="9"/>
    </row>
    <row r="62" spans="3:10" s="7" customFormat="1" ht="18.75">
      <c r="C62" s="6"/>
      <c r="D62" s="6"/>
      <c r="E62" s="6"/>
      <c r="F62" s="6"/>
      <c r="I62" s="9"/>
      <c r="J62" s="9"/>
    </row>
    <row r="63" spans="3:10" s="7" customFormat="1" ht="18.75">
      <c r="C63" s="6"/>
      <c r="D63" s="6"/>
      <c r="E63" s="6"/>
      <c r="F63" s="6"/>
      <c r="I63" s="9"/>
      <c r="J63" s="9"/>
    </row>
    <row r="64" spans="3:10" s="7" customFormat="1" ht="18.75">
      <c r="C64" s="6"/>
      <c r="D64" s="6"/>
      <c r="E64" s="6"/>
      <c r="F64" s="6"/>
      <c r="I64" s="9"/>
      <c r="J64" s="9"/>
    </row>
    <row r="65" spans="3:10" s="7" customFormat="1" ht="18.75">
      <c r="C65" s="6"/>
      <c r="D65" s="6"/>
      <c r="E65" s="6"/>
      <c r="F65" s="6"/>
      <c r="I65" s="9"/>
      <c r="J65" s="9"/>
    </row>
    <row r="66" spans="3:10" s="7" customFormat="1" ht="18.75">
      <c r="C66" s="6"/>
      <c r="D66" s="6"/>
      <c r="E66" s="6"/>
      <c r="F66" s="6"/>
      <c r="I66" s="9"/>
      <c r="J66" s="9"/>
    </row>
    <row r="67" spans="3:10" s="7" customFormat="1" ht="18.75">
      <c r="C67" s="6"/>
      <c r="D67" s="6"/>
      <c r="E67" s="6"/>
      <c r="F67" s="6"/>
      <c r="I67" s="9"/>
      <c r="J67" s="9"/>
    </row>
    <row r="68" spans="2:10" s="7" customFormat="1" ht="18.75">
      <c r="B68" s="56"/>
      <c r="C68" s="6"/>
      <c r="D68" s="6"/>
      <c r="E68" s="6"/>
      <c r="F68" s="6"/>
      <c r="I68" s="9"/>
      <c r="J68" s="9"/>
    </row>
    <row r="69" spans="3:10" s="7" customFormat="1" ht="18.75">
      <c r="C69" s="6"/>
      <c r="D69" s="6"/>
      <c r="E69" s="6"/>
      <c r="F69" s="6"/>
      <c r="I69" s="9"/>
      <c r="J69" s="9"/>
    </row>
    <row r="70" spans="3:10" s="7" customFormat="1" ht="18.75">
      <c r="C70" s="6"/>
      <c r="D70" s="6"/>
      <c r="E70" s="6"/>
      <c r="F70" s="6"/>
      <c r="I70" s="9"/>
      <c r="J70" s="9"/>
    </row>
    <row r="71" spans="3:10" s="7" customFormat="1" ht="18.75">
      <c r="C71" s="6"/>
      <c r="D71" s="6"/>
      <c r="E71" s="6"/>
      <c r="F71" s="6"/>
      <c r="I71" s="9"/>
      <c r="J71" s="9"/>
    </row>
    <row r="72" spans="3:10" s="7" customFormat="1" ht="18.75">
      <c r="C72" s="6"/>
      <c r="D72" s="6"/>
      <c r="E72" s="6"/>
      <c r="F72" s="6"/>
      <c r="I72" s="9"/>
      <c r="J72" s="9"/>
    </row>
    <row r="73" spans="3:10" s="7" customFormat="1" ht="18.75">
      <c r="C73" s="6"/>
      <c r="D73" s="6"/>
      <c r="E73" s="6"/>
      <c r="F73" s="6"/>
      <c r="I73" s="9"/>
      <c r="J73" s="9"/>
    </row>
    <row r="74" spans="3:10" s="7" customFormat="1" ht="18.75">
      <c r="C74" s="6"/>
      <c r="D74" s="6"/>
      <c r="E74" s="6"/>
      <c r="F74" s="6"/>
      <c r="I74" s="9"/>
      <c r="J74" s="9"/>
    </row>
    <row r="75" spans="3:10" s="7" customFormat="1" ht="18.75">
      <c r="C75" s="6"/>
      <c r="D75" s="6"/>
      <c r="E75" s="6"/>
      <c r="F75" s="6"/>
      <c r="I75" s="9"/>
      <c r="J75" s="9"/>
    </row>
    <row r="76" spans="3:10" s="7" customFormat="1" ht="18.75">
      <c r="C76" s="6"/>
      <c r="D76" s="6"/>
      <c r="E76" s="6"/>
      <c r="F76" s="6"/>
      <c r="I76" s="9"/>
      <c r="J76" s="9"/>
    </row>
    <row r="77" spans="3:10" s="7" customFormat="1" ht="18.75">
      <c r="C77" s="6"/>
      <c r="D77" s="6"/>
      <c r="E77" s="6"/>
      <c r="F77" s="6"/>
      <c r="I77" s="9"/>
      <c r="J77" s="9"/>
    </row>
    <row r="78" spans="3:10" s="7" customFormat="1" ht="18.75">
      <c r="C78" s="6"/>
      <c r="D78" s="6"/>
      <c r="E78" s="6"/>
      <c r="F78" s="6"/>
      <c r="I78" s="9"/>
      <c r="J78" s="9"/>
    </row>
    <row r="79" spans="3:10" s="7" customFormat="1" ht="18.75">
      <c r="C79" s="6"/>
      <c r="D79" s="6"/>
      <c r="E79" s="6"/>
      <c r="F79" s="6"/>
      <c r="I79" s="9"/>
      <c r="J79" s="9"/>
    </row>
    <row r="80" spans="3:10" s="7" customFormat="1" ht="18.75">
      <c r="C80" s="6"/>
      <c r="D80" s="6"/>
      <c r="E80" s="6"/>
      <c r="F80" s="6"/>
      <c r="I80" s="9"/>
      <c r="J80" s="9"/>
    </row>
    <row r="81" spans="3:10" s="7" customFormat="1" ht="18.75">
      <c r="C81" s="6"/>
      <c r="D81" s="6"/>
      <c r="E81" s="6"/>
      <c r="F81" s="6"/>
      <c r="I81" s="9"/>
      <c r="J81" s="9"/>
    </row>
    <row r="82" spans="3:10" s="7" customFormat="1" ht="18.75">
      <c r="C82" s="6"/>
      <c r="D82" s="6"/>
      <c r="E82" s="6"/>
      <c r="F82" s="6"/>
      <c r="I82" s="9"/>
      <c r="J82" s="9"/>
    </row>
    <row r="83" spans="3:10" s="7" customFormat="1" ht="18.75">
      <c r="C83" s="6"/>
      <c r="D83" s="6"/>
      <c r="E83" s="6"/>
      <c r="F83" s="6"/>
      <c r="I83" s="9"/>
      <c r="J83" s="9"/>
    </row>
    <row r="84" spans="3:10" s="7" customFormat="1" ht="18.75">
      <c r="C84" s="6"/>
      <c r="D84" s="6"/>
      <c r="E84" s="6"/>
      <c r="F84" s="6"/>
      <c r="I84" s="9"/>
      <c r="J84" s="9"/>
    </row>
    <row r="85" spans="3:10" s="7" customFormat="1" ht="18.75">
      <c r="C85" s="6"/>
      <c r="D85" s="6"/>
      <c r="E85" s="6"/>
      <c r="F85" s="6"/>
      <c r="I85" s="9"/>
      <c r="J85" s="9"/>
    </row>
    <row r="86" spans="3:10" s="7" customFormat="1" ht="18.75">
      <c r="C86" s="6"/>
      <c r="D86" s="6"/>
      <c r="E86" s="6"/>
      <c r="F86" s="6"/>
      <c r="I86" s="9"/>
      <c r="J86" s="9"/>
    </row>
    <row r="87" spans="3:10" s="7" customFormat="1" ht="18.75">
      <c r="C87" s="6"/>
      <c r="D87" s="6"/>
      <c r="E87" s="6"/>
      <c r="F87" s="6"/>
      <c r="I87" s="9"/>
      <c r="J87" s="9"/>
    </row>
    <row r="88" spans="3:10" s="7" customFormat="1" ht="18.75">
      <c r="C88" s="6"/>
      <c r="D88" s="6"/>
      <c r="E88" s="6"/>
      <c r="F88" s="6"/>
      <c r="I88" s="9"/>
      <c r="J88" s="9"/>
    </row>
    <row r="89" spans="3:10" s="7" customFormat="1" ht="18.75">
      <c r="C89" s="6"/>
      <c r="D89" s="6"/>
      <c r="E89" s="6"/>
      <c r="F89" s="6"/>
      <c r="I89" s="9"/>
      <c r="J89" s="9"/>
    </row>
    <row r="90" spans="3:10" s="7" customFormat="1" ht="18.75">
      <c r="C90" s="6"/>
      <c r="D90" s="6"/>
      <c r="E90" s="6"/>
      <c r="F90" s="6"/>
      <c r="I90" s="9"/>
      <c r="J90" s="9"/>
    </row>
  </sheetData>
  <sheetProtection/>
  <printOptions/>
  <pageMargins left="0.74" right="0.75" top="1" bottom="1.05" header="0.5" footer="0.5"/>
  <pageSetup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M1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.28125" style="9" customWidth="1"/>
    <col min="2" max="2" width="44.8515625" style="9" customWidth="1"/>
    <col min="3" max="3" width="16.00390625" style="11" customWidth="1"/>
    <col min="4" max="4" width="49.57421875" style="62" customWidth="1"/>
    <col min="5" max="5" width="46.140625" style="45" bestFit="1" customWidth="1"/>
    <col min="6" max="16384" width="9.140625" style="45" customWidth="1"/>
  </cols>
  <sheetData>
    <row r="1" spans="1:3" ht="23.25">
      <c r="A1" s="2" t="s">
        <v>69</v>
      </c>
      <c r="B1" s="2"/>
      <c r="C1" s="3"/>
    </row>
    <row r="2" spans="1:3" ht="18.75">
      <c r="A2" s="5" t="s">
        <v>101</v>
      </c>
      <c r="B2" s="5"/>
      <c r="C2" s="6"/>
    </row>
    <row r="3" spans="1:3" ht="18.75">
      <c r="A3" s="5"/>
      <c r="B3" s="5"/>
      <c r="C3" s="6"/>
    </row>
    <row r="4" spans="1:3" ht="18.75">
      <c r="A4" s="7"/>
      <c r="B4" s="7"/>
      <c r="C4" s="6"/>
    </row>
    <row r="5" spans="1:3" ht="18.75">
      <c r="A5" s="7"/>
      <c r="B5" s="7"/>
      <c r="C5" s="12" t="s">
        <v>100</v>
      </c>
    </row>
    <row r="6" spans="1:3" ht="18.75">
      <c r="A6" s="7"/>
      <c r="B6" s="7"/>
      <c r="C6" s="13" t="s">
        <v>2</v>
      </c>
    </row>
    <row r="7" spans="1:3" ht="18.75">
      <c r="A7" s="14" t="s">
        <v>0</v>
      </c>
      <c r="B7" s="7"/>
      <c r="C7" s="6"/>
    </row>
    <row r="8" spans="1:3" ht="19.5">
      <c r="A8" s="14"/>
      <c r="B8" s="15" t="s">
        <v>1</v>
      </c>
      <c r="C8" s="6"/>
    </row>
    <row r="9" spans="1:3" ht="18.75">
      <c r="A9" s="14"/>
      <c r="B9" s="7" t="s">
        <v>4</v>
      </c>
      <c r="C9" s="6">
        <v>1500</v>
      </c>
    </row>
    <row r="10" spans="1:3" ht="18.75">
      <c r="A10" s="14"/>
      <c r="B10" s="7" t="s">
        <v>5</v>
      </c>
      <c r="C10" s="6">
        <v>17000</v>
      </c>
    </row>
    <row r="11" spans="1:3" ht="18.75">
      <c r="A11" s="14"/>
      <c r="B11" s="7" t="s">
        <v>74</v>
      </c>
      <c r="C11" s="6">
        <v>20000</v>
      </c>
    </row>
    <row r="12" spans="1:3" ht="18.75">
      <c r="A12" s="14"/>
      <c r="B12" s="7" t="s">
        <v>68</v>
      </c>
      <c r="C12" s="16">
        <v>2000</v>
      </c>
    </row>
    <row r="13" spans="1:3" ht="19.5">
      <c r="A13" s="14"/>
      <c r="B13" s="17" t="s">
        <v>19</v>
      </c>
      <c r="C13" s="18">
        <f>SUM(C9:C12)</f>
        <v>40500</v>
      </c>
    </row>
    <row r="14" spans="1:3" ht="19.5">
      <c r="A14" s="14"/>
      <c r="B14" s="17"/>
      <c r="C14" s="6"/>
    </row>
    <row r="15" spans="1:3" ht="19.5">
      <c r="A15" s="14"/>
      <c r="B15" s="15" t="s">
        <v>10</v>
      </c>
      <c r="C15" s="6"/>
    </row>
    <row r="16" spans="1:3" ht="18.75">
      <c r="A16" s="14"/>
      <c r="B16" s="7" t="s">
        <v>11</v>
      </c>
      <c r="C16" s="6">
        <v>1200</v>
      </c>
    </row>
    <row r="17" spans="1:3" ht="18.75">
      <c r="A17" s="14"/>
      <c r="B17" s="7" t="s">
        <v>32</v>
      </c>
      <c r="C17" s="16">
        <v>5000</v>
      </c>
    </row>
    <row r="18" spans="1:3" ht="19.5">
      <c r="A18" s="14"/>
      <c r="B18" s="17" t="s">
        <v>21</v>
      </c>
      <c r="C18" s="18">
        <f>SUM(C16:C17)</f>
        <v>6200</v>
      </c>
    </row>
    <row r="19" spans="1:3" ht="18.75">
      <c r="A19" s="14"/>
      <c r="B19" s="7"/>
      <c r="C19" s="6"/>
    </row>
    <row r="20" spans="1:3" ht="19.5">
      <c r="A20" s="14"/>
      <c r="B20" s="15" t="s">
        <v>8</v>
      </c>
      <c r="C20" s="6"/>
    </row>
    <row r="21" spans="1:3" ht="18.75">
      <c r="A21" s="14"/>
      <c r="B21" s="7" t="s">
        <v>9</v>
      </c>
      <c r="C21" s="6">
        <v>3000</v>
      </c>
    </row>
    <row r="22" spans="1:3" ht="18.75">
      <c r="A22" s="14"/>
      <c r="B22" s="7" t="s">
        <v>34</v>
      </c>
      <c r="C22" s="6">
        <v>500</v>
      </c>
    </row>
    <row r="23" spans="1:3" ht="18.75">
      <c r="A23" s="14"/>
      <c r="B23" s="7" t="s">
        <v>85</v>
      </c>
      <c r="C23" s="6">
        <v>500</v>
      </c>
    </row>
    <row r="24" spans="1:3" ht="18.75">
      <c r="A24" s="14"/>
      <c r="B24" s="7" t="s">
        <v>56</v>
      </c>
      <c r="C24" s="6">
        <v>100</v>
      </c>
    </row>
    <row r="25" spans="1:3" ht="18.75">
      <c r="A25" s="14"/>
      <c r="B25" s="7" t="s">
        <v>78</v>
      </c>
      <c r="C25" s="25">
        <v>2600</v>
      </c>
    </row>
    <row r="26" spans="1:3" ht="19.5">
      <c r="A26" s="14"/>
      <c r="B26" s="17" t="s">
        <v>20</v>
      </c>
      <c r="C26" s="18">
        <f>SUM(C21:C25)</f>
        <v>6700</v>
      </c>
    </row>
    <row r="27" spans="1:3" ht="19.5">
      <c r="A27" s="14"/>
      <c r="B27" s="17"/>
      <c r="C27" s="18"/>
    </row>
    <row r="28" spans="1:3" ht="19.5">
      <c r="A28" s="14"/>
      <c r="B28" s="15" t="s">
        <v>29</v>
      </c>
      <c r="C28" s="18"/>
    </row>
    <row r="29" spans="1:3" ht="18.75">
      <c r="A29" s="14"/>
      <c r="B29" s="7" t="s">
        <v>75</v>
      </c>
      <c r="C29" s="6">
        <v>2000</v>
      </c>
    </row>
    <row r="30" spans="1:3" ht="18.75">
      <c r="A30" s="14"/>
      <c r="B30" s="7" t="s">
        <v>79</v>
      </c>
      <c r="C30" s="8">
        <v>15</v>
      </c>
    </row>
    <row r="31" spans="1:3" ht="18.75">
      <c r="A31" s="14"/>
      <c r="B31" s="7" t="s">
        <v>7</v>
      </c>
      <c r="C31" s="6">
        <v>4950</v>
      </c>
    </row>
    <row r="32" spans="1:3" ht="18.75">
      <c r="A32" s="14"/>
      <c r="B32" s="7" t="s">
        <v>63</v>
      </c>
      <c r="C32" s="16">
        <v>0</v>
      </c>
    </row>
    <row r="33" spans="1:3" ht="19.5">
      <c r="A33" s="14"/>
      <c r="B33" s="17" t="s">
        <v>64</v>
      </c>
      <c r="C33" s="18">
        <f>SUM(C29:C32)</f>
        <v>6965</v>
      </c>
    </row>
    <row r="34" spans="1:3" ht="19.5" thickBot="1">
      <c r="A34" s="14"/>
      <c r="B34" s="7"/>
      <c r="C34" s="39"/>
    </row>
    <row r="35" spans="1:3" ht="19.5" thickTop="1">
      <c r="A35" s="5" t="s">
        <v>22</v>
      </c>
      <c r="B35" s="7"/>
      <c r="C35" s="19">
        <f>C13+C18+C26+C33</f>
        <v>60365</v>
      </c>
    </row>
    <row r="36" spans="1:3" ht="18.75">
      <c r="A36" s="7"/>
      <c r="B36" s="7"/>
      <c r="C36" s="6"/>
    </row>
    <row r="37" spans="1:3" ht="18.75">
      <c r="A37" s="7"/>
      <c r="B37" s="7"/>
      <c r="C37" s="6"/>
    </row>
    <row r="38" spans="1:3" ht="18.75">
      <c r="A38" s="5"/>
      <c r="B38" s="7"/>
      <c r="C38" s="6"/>
    </row>
    <row r="39" spans="1:3" ht="18.75">
      <c r="A39" s="7"/>
      <c r="B39" s="7"/>
      <c r="C39" s="18"/>
    </row>
    <row r="40" spans="1:3" ht="18.75">
      <c r="A40" s="14" t="s">
        <v>6</v>
      </c>
      <c r="B40" s="7"/>
      <c r="C40" s="6"/>
    </row>
    <row r="41" spans="1:3" ht="19.5">
      <c r="A41" s="14"/>
      <c r="B41" s="15" t="s">
        <v>1</v>
      </c>
      <c r="C41" s="6"/>
    </row>
    <row r="42" spans="1:3" ht="18.75">
      <c r="A42" s="14"/>
      <c r="B42" s="7" t="s">
        <v>4</v>
      </c>
      <c r="C42" s="6">
        <v>100</v>
      </c>
    </row>
    <row r="43" spans="1:3" ht="18.75">
      <c r="A43" s="14"/>
      <c r="B43" s="7" t="s">
        <v>5</v>
      </c>
      <c r="C43" s="6">
        <v>6000</v>
      </c>
    </row>
    <row r="44" spans="1:3" ht="18.75">
      <c r="A44" s="14"/>
      <c r="B44" s="7" t="s">
        <v>74</v>
      </c>
      <c r="C44" s="6">
        <v>10000</v>
      </c>
    </row>
    <row r="45" spans="1:3" ht="18.75">
      <c r="A45" s="14"/>
      <c r="B45" s="7" t="s">
        <v>68</v>
      </c>
      <c r="C45" s="16">
        <v>200</v>
      </c>
    </row>
    <row r="46" spans="1:3" ht="19.5">
      <c r="A46" s="14"/>
      <c r="B46" s="17" t="s">
        <v>19</v>
      </c>
      <c r="C46" s="21">
        <f>SUM(C42:C45)</f>
        <v>16300</v>
      </c>
    </row>
    <row r="47" spans="1:4" ht="18.75">
      <c r="A47" s="14"/>
      <c r="B47" s="7"/>
      <c r="C47" s="6"/>
      <c r="D47" s="83"/>
    </row>
    <row r="48" spans="1:4" ht="19.5">
      <c r="A48" s="7"/>
      <c r="B48" s="15" t="s">
        <v>80</v>
      </c>
      <c r="C48" s="6"/>
      <c r="D48" s="83"/>
    </row>
    <row r="49" spans="1:3" ht="18.75">
      <c r="A49" s="7"/>
      <c r="B49" s="7" t="s">
        <v>35</v>
      </c>
      <c r="C49" s="6">
        <v>250</v>
      </c>
    </row>
    <row r="50" spans="1:3" ht="18.75">
      <c r="A50" s="7"/>
      <c r="B50" s="7" t="s">
        <v>36</v>
      </c>
      <c r="C50" s="6">
        <v>250</v>
      </c>
    </row>
    <row r="51" spans="1:3" ht="18.75">
      <c r="A51" s="7"/>
      <c r="B51" s="7" t="s">
        <v>86</v>
      </c>
      <c r="C51" s="6">
        <v>250</v>
      </c>
    </row>
    <row r="52" spans="1:3" ht="18.75">
      <c r="A52" s="7"/>
      <c r="B52" s="7" t="s">
        <v>37</v>
      </c>
      <c r="C52" s="6">
        <v>250</v>
      </c>
    </row>
    <row r="53" spans="1:3" ht="18.75">
      <c r="A53" s="7"/>
      <c r="B53" s="7" t="s">
        <v>38</v>
      </c>
      <c r="C53" s="6">
        <v>250</v>
      </c>
    </row>
    <row r="54" spans="1:3" ht="18.75">
      <c r="A54" s="7"/>
      <c r="B54" s="7" t="s">
        <v>39</v>
      </c>
      <c r="C54" s="6">
        <v>250</v>
      </c>
    </row>
    <row r="55" spans="1:5" ht="18.75">
      <c r="A55" s="7"/>
      <c r="B55" s="7" t="s">
        <v>40</v>
      </c>
      <c r="C55" s="6">
        <v>250</v>
      </c>
      <c r="E55" s="76"/>
    </row>
    <row r="56" spans="1:5" ht="18.75">
      <c r="A56" s="7"/>
      <c r="B56" s="7" t="s">
        <v>41</v>
      </c>
      <c r="C56" s="6">
        <v>250</v>
      </c>
      <c r="E56" s="76"/>
    </row>
    <row r="57" spans="1:3" ht="18.75">
      <c r="A57" s="7"/>
      <c r="B57" s="7" t="s">
        <v>70</v>
      </c>
      <c r="C57" s="6">
        <v>250</v>
      </c>
    </row>
    <row r="58" spans="1:3" ht="18.75">
      <c r="A58" s="7"/>
      <c r="B58" s="7" t="s">
        <v>87</v>
      </c>
      <c r="C58" s="6">
        <v>250</v>
      </c>
    </row>
    <row r="59" spans="1:3" ht="18.75">
      <c r="A59" s="7"/>
      <c r="B59" s="7" t="s">
        <v>42</v>
      </c>
      <c r="C59" s="6">
        <v>250</v>
      </c>
    </row>
    <row r="60" spans="1:3" ht="18.75">
      <c r="A60" s="7"/>
      <c r="B60" s="7" t="s">
        <v>43</v>
      </c>
      <c r="C60" s="6">
        <v>250</v>
      </c>
    </row>
    <row r="61" spans="1:3" ht="18.75">
      <c r="A61" s="7"/>
      <c r="B61" s="7" t="s">
        <v>44</v>
      </c>
      <c r="C61" s="6">
        <v>250</v>
      </c>
    </row>
    <row r="62" spans="1:3" ht="18.75">
      <c r="A62" s="7"/>
      <c r="B62" s="7" t="s">
        <v>104</v>
      </c>
      <c r="C62" s="6">
        <v>250</v>
      </c>
    </row>
    <row r="63" spans="1:3" ht="18.75">
      <c r="A63" s="7"/>
      <c r="B63" s="7" t="s">
        <v>45</v>
      </c>
      <c r="C63" s="6">
        <v>250</v>
      </c>
    </row>
    <row r="64" spans="1:3" ht="18.75">
      <c r="A64" s="7"/>
      <c r="B64" s="7" t="s">
        <v>81</v>
      </c>
      <c r="C64" s="6">
        <v>250</v>
      </c>
    </row>
    <row r="65" spans="1:3" ht="18.75">
      <c r="A65" s="7"/>
      <c r="B65" s="7" t="s">
        <v>46</v>
      </c>
      <c r="C65" s="6">
        <v>250</v>
      </c>
    </row>
    <row r="66" spans="1:3" ht="18.75">
      <c r="A66" s="7"/>
      <c r="B66" s="7" t="s">
        <v>47</v>
      </c>
      <c r="C66" s="6">
        <v>250</v>
      </c>
    </row>
    <row r="67" spans="1:3" ht="18.75">
      <c r="A67" s="7"/>
      <c r="B67" s="7" t="s">
        <v>71</v>
      </c>
      <c r="C67" s="6">
        <v>250</v>
      </c>
    </row>
    <row r="68" spans="1:3" ht="18.75">
      <c r="A68" s="7"/>
      <c r="B68" s="7" t="s">
        <v>48</v>
      </c>
      <c r="C68" s="6">
        <v>250</v>
      </c>
    </row>
    <row r="69" spans="1:3" ht="18.75">
      <c r="A69" s="7"/>
      <c r="B69" s="7" t="s">
        <v>88</v>
      </c>
      <c r="C69" s="6">
        <v>250</v>
      </c>
    </row>
    <row r="70" spans="1:3" ht="18.75">
      <c r="A70" s="7"/>
      <c r="B70" s="7" t="s">
        <v>49</v>
      </c>
      <c r="C70" s="6">
        <v>250</v>
      </c>
    </row>
    <row r="71" spans="1:3" ht="18.75">
      <c r="A71" s="7"/>
      <c r="B71" s="7" t="s">
        <v>76</v>
      </c>
      <c r="C71" s="6">
        <v>250</v>
      </c>
    </row>
    <row r="72" spans="1:3" ht="18.75">
      <c r="A72" s="7"/>
      <c r="B72" s="7" t="s">
        <v>50</v>
      </c>
      <c r="C72" s="6">
        <v>250</v>
      </c>
    </row>
    <row r="73" spans="1:6" ht="18.75">
      <c r="A73" s="7"/>
      <c r="B73" s="7" t="s">
        <v>16</v>
      </c>
      <c r="C73" s="16">
        <v>1200</v>
      </c>
      <c r="E73" s="80"/>
      <c r="F73" s="77"/>
    </row>
    <row r="74" spans="1:3" ht="19.5">
      <c r="A74" s="7"/>
      <c r="B74" s="17" t="s">
        <v>23</v>
      </c>
      <c r="C74" s="18">
        <f>SUM(C49:C73)</f>
        <v>7200</v>
      </c>
    </row>
    <row r="75" spans="1:3" ht="18.75">
      <c r="A75" s="7"/>
      <c r="B75" s="7"/>
      <c r="C75" s="6"/>
    </row>
    <row r="76" spans="1:3" ht="19.5">
      <c r="A76" s="7"/>
      <c r="B76" s="15" t="s">
        <v>51</v>
      </c>
      <c r="C76" s="6"/>
    </row>
    <row r="77" spans="1:3" ht="18.75">
      <c r="A77" s="7"/>
      <c r="B77" s="7" t="s">
        <v>72</v>
      </c>
      <c r="C77" s="6">
        <v>2695</v>
      </c>
    </row>
    <row r="78" spans="1:3" ht="18.75">
      <c r="A78" s="7"/>
      <c r="B78" s="7" t="s">
        <v>107</v>
      </c>
      <c r="C78" s="8">
        <v>740</v>
      </c>
    </row>
    <row r="79" spans="1:3" ht="18.75">
      <c r="A79" s="7"/>
      <c r="B79" s="7" t="s">
        <v>82</v>
      </c>
      <c r="C79" s="8">
        <v>980</v>
      </c>
    </row>
    <row r="80" spans="1:3" ht="18.75">
      <c r="A80" s="7"/>
      <c r="B80" s="7" t="s">
        <v>106</v>
      </c>
      <c r="C80" s="8">
        <v>1850</v>
      </c>
    </row>
    <row r="81" spans="1:3" ht="18.75">
      <c r="A81" s="7"/>
      <c r="B81" s="81" t="s">
        <v>61</v>
      </c>
      <c r="C81" s="16">
        <v>600</v>
      </c>
    </row>
    <row r="82" spans="1:3" ht="19.5">
      <c r="A82" s="7"/>
      <c r="B82" s="17" t="s">
        <v>52</v>
      </c>
      <c r="C82" s="18">
        <f>SUM(C77:C81)</f>
        <v>6865</v>
      </c>
    </row>
    <row r="83" spans="1:3" ht="18.75">
      <c r="A83" s="7"/>
      <c r="B83" s="7"/>
      <c r="C83" s="6"/>
    </row>
    <row r="84" spans="1:3" ht="19.5">
      <c r="A84" s="7"/>
      <c r="B84" s="15" t="s">
        <v>53</v>
      </c>
      <c r="C84" s="6"/>
    </row>
    <row r="85" spans="1:3" ht="18.75">
      <c r="A85" s="7"/>
      <c r="B85" s="7" t="s">
        <v>83</v>
      </c>
      <c r="C85" s="8">
        <v>350</v>
      </c>
    </row>
    <row r="86" spans="1:3" ht="18.75">
      <c r="A86" s="7"/>
      <c r="B86" s="7" t="s">
        <v>59</v>
      </c>
      <c r="C86" s="6">
        <v>350</v>
      </c>
    </row>
    <row r="87" spans="1:3" ht="18.75">
      <c r="A87" s="7"/>
      <c r="B87" s="7" t="s">
        <v>55</v>
      </c>
      <c r="C87" s="6">
        <v>300</v>
      </c>
    </row>
    <row r="88" spans="1:3" ht="18.75">
      <c r="A88" s="7"/>
      <c r="B88" s="7" t="s">
        <v>14</v>
      </c>
      <c r="C88" s="6">
        <v>200</v>
      </c>
    </row>
    <row r="89" spans="1:3" ht="18.75">
      <c r="A89" s="7"/>
      <c r="B89" s="7" t="s">
        <v>108</v>
      </c>
      <c r="C89" s="6">
        <v>200</v>
      </c>
    </row>
    <row r="90" spans="1:3" ht="18.75">
      <c r="A90" s="7"/>
      <c r="B90" s="7" t="s">
        <v>18</v>
      </c>
      <c r="C90" s="16">
        <v>400</v>
      </c>
    </row>
    <row r="91" spans="1:3" ht="19.5">
      <c r="A91" s="7"/>
      <c r="B91" s="17" t="s">
        <v>54</v>
      </c>
      <c r="C91" s="18">
        <f>SUM(C85:C90)</f>
        <v>1800</v>
      </c>
    </row>
    <row r="92" spans="1:3" ht="18.75">
      <c r="A92" s="7"/>
      <c r="B92" s="7"/>
      <c r="C92" s="6"/>
    </row>
    <row r="93" spans="1:3" ht="19.5">
      <c r="A93" s="7"/>
      <c r="B93" s="15" t="s">
        <v>26</v>
      </c>
      <c r="C93" s="6"/>
    </row>
    <row r="94" spans="1:3" ht="18.75">
      <c r="A94" s="7"/>
      <c r="B94" s="7" t="s">
        <v>13</v>
      </c>
      <c r="C94" s="8">
        <v>2400</v>
      </c>
    </row>
    <row r="95" spans="1:3" ht="18.75">
      <c r="A95" s="7"/>
      <c r="B95" s="7" t="s">
        <v>109</v>
      </c>
      <c r="C95" s="25">
        <v>500</v>
      </c>
    </row>
    <row r="96" spans="1:3" ht="19.5">
      <c r="A96" s="7"/>
      <c r="B96" s="17" t="s">
        <v>27</v>
      </c>
      <c r="C96" s="21">
        <f>SUM(C94:C95)</f>
        <v>2900</v>
      </c>
    </row>
    <row r="97" spans="1:3" ht="19.5">
      <c r="A97" s="7"/>
      <c r="B97" s="17"/>
      <c r="C97" s="6"/>
    </row>
    <row r="98" spans="1:3" ht="19.5">
      <c r="A98" s="7"/>
      <c r="B98" s="15" t="s">
        <v>12</v>
      </c>
      <c r="C98" s="6"/>
    </row>
    <row r="99" spans="1:3" ht="18.75">
      <c r="A99" s="7"/>
      <c r="B99" s="7" t="s">
        <v>17</v>
      </c>
      <c r="C99" s="8">
        <v>700</v>
      </c>
    </row>
    <row r="100" spans="1:3" ht="18.75">
      <c r="A100" s="7"/>
      <c r="B100" s="7" t="s">
        <v>30</v>
      </c>
      <c r="C100" s="11">
        <v>400</v>
      </c>
    </row>
    <row r="101" spans="1:3" ht="18.75">
      <c r="A101" s="7"/>
      <c r="B101" s="7" t="s">
        <v>60</v>
      </c>
      <c r="C101" s="6">
        <v>250</v>
      </c>
    </row>
    <row r="102" spans="1:4" ht="18.75">
      <c r="A102" s="7"/>
      <c r="B102" s="7" t="s">
        <v>89</v>
      </c>
      <c r="C102" s="6">
        <v>450</v>
      </c>
      <c r="D102" s="84"/>
    </row>
    <row r="103" spans="1:3" ht="18.75">
      <c r="A103" s="7"/>
      <c r="B103" s="7" t="s">
        <v>66</v>
      </c>
      <c r="C103" s="6">
        <v>650</v>
      </c>
    </row>
    <row r="104" spans="1:3" ht="18.75">
      <c r="A104" s="7"/>
      <c r="B104" s="7" t="s">
        <v>84</v>
      </c>
      <c r="C104" s="16">
        <v>5800</v>
      </c>
    </row>
    <row r="105" spans="1:3" ht="19.5">
      <c r="A105" s="7"/>
      <c r="B105" s="17" t="s">
        <v>24</v>
      </c>
      <c r="C105" s="21">
        <f>SUM(C99:C104)</f>
        <v>8250</v>
      </c>
    </row>
    <row r="106" spans="1:3" ht="18.75">
      <c r="A106" s="7"/>
      <c r="B106" s="7"/>
      <c r="C106" s="6"/>
    </row>
    <row r="107" spans="1:3" ht="19.5">
      <c r="A107" s="7"/>
      <c r="B107" s="15" t="s">
        <v>62</v>
      </c>
      <c r="C107" s="6"/>
    </row>
    <row r="108" spans="1:3" ht="18.75">
      <c r="A108" s="7"/>
      <c r="B108" s="7" t="s">
        <v>15</v>
      </c>
      <c r="C108" s="6">
        <v>1250</v>
      </c>
    </row>
    <row r="109" spans="1:3" ht="18.75">
      <c r="A109" s="7"/>
      <c r="B109" s="7" t="s">
        <v>112</v>
      </c>
      <c r="C109" s="25">
        <v>3000</v>
      </c>
    </row>
    <row r="110" spans="1:3" ht="19.5">
      <c r="A110" s="7"/>
      <c r="B110" s="17" t="s">
        <v>31</v>
      </c>
      <c r="C110" s="21">
        <f>SUM(C108:C109)</f>
        <v>4250</v>
      </c>
    </row>
    <row r="111" spans="1:3" ht="19.5">
      <c r="A111" s="7"/>
      <c r="B111" s="17"/>
      <c r="C111" s="18"/>
    </row>
    <row r="112" spans="1:3" ht="19.5">
      <c r="A112" s="7"/>
      <c r="B112" s="15" t="s">
        <v>29</v>
      </c>
      <c r="C112" s="18"/>
    </row>
    <row r="113" spans="1:3" ht="18.75">
      <c r="A113" s="7"/>
      <c r="B113" s="7" t="s">
        <v>111</v>
      </c>
      <c r="C113" s="6">
        <v>2000</v>
      </c>
    </row>
    <row r="114" spans="1:3" ht="18.75">
      <c r="A114" s="7"/>
      <c r="B114" s="7" t="s">
        <v>77</v>
      </c>
      <c r="C114" s="6">
        <v>2000</v>
      </c>
    </row>
    <row r="115" spans="1:6" ht="18.75">
      <c r="A115" s="7"/>
      <c r="B115" s="7" t="s">
        <v>73</v>
      </c>
      <c r="C115" s="6">
        <v>3490</v>
      </c>
      <c r="F115" s="72"/>
    </row>
    <row r="116" spans="1:3" ht="18.75">
      <c r="A116" s="7"/>
      <c r="B116" s="7" t="s">
        <v>7</v>
      </c>
      <c r="C116" s="25">
        <v>5310</v>
      </c>
    </row>
    <row r="117" spans="1:3" ht="19.5">
      <c r="A117" s="7"/>
      <c r="B117" s="17" t="s">
        <v>65</v>
      </c>
      <c r="C117" s="21">
        <f>SUM(C113:C116)</f>
        <v>12800</v>
      </c>
    </row>
    <row r="118" spans="1:3" ht="19.5" thickBot="1">
      <c r="A118" s="7"/>
      <c r="B118" s="7"/>
      <c r="C118" s="64"/>
    </row>
    <row r="119" spans="1:13" ht="19.5" thickTop="1">
      <c r="A119" s="5" t="s">
        <v>25</v>
      </c>
      <c r="B119" s="7"/>
      <c r="C119" s="22">
        <f>C46+C74+C82+C91+C96+C105+C110+C117</f>
        <v>60365</v>
      </c>
      <c r="E119" s="24"/>
      <c r="F119" s="9"/>
      <c r="G119" s="44"/>
      <c r="H119" s="44"/>
      <c r="I119" s="44"/>
      <c r="J119" s="44"/>
      <c r="K119" s="44"/>
      <c r="L119" s="44"/>
      <c r="M119" s="82"/>
    </row>
    <row r="120" spans="1:13" ht="18.75">
      <c r="A120" s="7"/>
      <c r="B120" s="7"/>
      <c r="C120" s="6"/>
      <c r="D120" s="11"/>
      <c r="E120" s="62"/>
      <c r="F120" s="9"/>
      <c r="G120" s="11"/>
      <c r="H120" s="11"/>
      <c r="I120" s="11"/>
      <c r="J120" s="11"/>
      <c r="K120" s="11"/>
      <c r="L120" s="11"/>
      <c r="M120" s="9"/>
    </row>
    <row r="121" spans="5:13" ht="18.75">
      <c r="E121" s="9"/>
      <c r="F121" s="9"/>
      <c r="G121" s="11"/>
      <c r="H121" s="11"/>
      <c r="I121" s="11"/>
      <c r="J121" s="11"/>
      <c r="K121" s="11"/>
      <c r="L121" s="11"/>
      <c r="M121" s="9"/>
    </row>
    <row r="122" spans="5:13" ht="18.75">
      <c r="E122" s="9"/>
      <c r="F122" s="9"/>
      <c r="G122" s="11"/>
      <c r="H122" s="10"/>
      <c r="I122" s="11"/>
      <c r="J122" s="11"/>
      <c r="K122" s="11"/>
      <c r="L122" s="11"/>
      <c r="M122" s="11"/>
    </row>
    <row r="123" spans="5:13" ht="18.75">
      <c r="E123" s="9"/>
      <c r="F123" s="9"/>
      <c r="G123" s="11"/>
      <c r="H123" s="10"/>
      <c r="I123" s="11"/>
      <c r="J123" s="11"/>
      <c r="K123" s="11"/>
      <c r="L123" s="11"/>
      <c r="M123" s="11"/>
    </row>
    <row r="124" spans="5:13" ht="18.75">
      <c r="E124" s="24"/>
      <c r="F124" s="24"/>
      <c r="G124" s="23"/>
      <c r="H124" s="82"/>
      <c r="I124" s="23"/>
      <c r="J124" s="23"/>
      <c r="K124" s="23"/>
      <c r="L124" s="23"/>
      <c r="M124" s="23"/>
    </row>
    <row r="125" spans="5:13" ht="18.75">
      <c r="E125" s="9"/>
      <c r="F125" s="9"/>
      <c r="G125" s="9"/>
      <c r="H125" s="9"/>
      <c r="I125" s="11"/>
      <c r="J125" s="11"/>
      <c r="K125" s="11"/>
      <c r="L125" s="11"/>
      <c r="M125" s="11"/>
    </row>
    <row r="126" spans="5:13" ht="18.75">
      <c r="E126" s="9"/>
      <c r="F126" s="9"/>
      <c r="G126" s="11"/>
      <c r="H126" s="11"/>
      <c r="I126" s="11"/>
      <c r="J126" s="11"/>
      <c r="K126" s="11"/>
      <c r="L126" s="11"/>
      <c r="M126" s="11"/>
    </row>
    <row r="127" spans="3:13" ht="18.75">
      <c r="C127" s="10"/>
      <c r="D127" s="63"/>
      <c r="E127" s="9"/>
      <c r="F127" s="9"/>
      <c r="G127" s="11"/>
      <c r="H127" s="11"/>
      <c r="I127" s="11"/>
      <c r="J127" s="11"/>
      <c r="K127" s="11"/>
      <c r="L127" s="11"/>
      <c r="M127" s="11"/>
    </row>
    <row r="128" spans="3:13" ht="18.75">
      <c r="C128" s="10"/>
      <c r="D128" s="63"/>
      <c r="E128" s="9"/>
      <c r="F128" s="9"/>
      <c r="G128" s="11"/>
      <c r="H128" s="11"/>
      <c r="I128" s="11"/>
      <c r="J128" s="11"/>
      <c r="K128" s="11"/>
      <c r="L128" s="11"/>
      <c r="M128" s="11"/>
    </row>
    <row r="129" spans="3:13" ht="18.75">
      <c r="C129" s="10"/>
      <c r="D129" s="63"/>
      <c r="E129" s="9"/>
      <c r="F129" s="9"/>
      <c r="G129" s="11"/>
      <c r="H129" s="11"/>
      <c r="I129" s="11"/>
      <c r="J129" s="11"/>
      <c r="K129" s="11"/>
      <c r="L129" s="11"/>
      <c r="M129" s="9"/>
    </row>
    <row r="130" spans="5:13" ht="18.75">
      <c r="E130" s="9"/>
      <c r="F130" s="9"/>
      <c r="G130" s="11"/>
      <c r="H130" s="11"/>
      <c r="I130" s="11"/>
      <c r="J130" s="11"/>
      <c r="K130" s="11"/>
      <c r="L130" s="11"/>
      <c r="M130" s="11"/>
    </row>
    <row r="131" spans="5:13" ht="18.75">
      <c r="E131" s="9"/>
      <c r="F131" s="9"/>
      <c r="G131" s="11"/>
      <c r="H131" s="11"/>
      <c r="I131" s="11"/>
      <c r="J131" s="11"/>
      <c r="K131" s="11"/>
      <c r="L131" s="11"/>
      <c r="M131" s="11"/>
    </row>
    <row r="132" spans="5:13" ht="18.75">
      <c r="E132" s="24"/>
      <c r="F132" s="24"/>
      <c r="G132" s="23"/>
      <c r="H132" s="82"/>
      <c r="I132" s="23"/>
      <c r="J132" s="23"/>
      <c r="K132" s="23"/>
      <c r="L132" s="23"/>
      <c r="M132" s="23"/>
    </row>
    <row r="133" spans="2:13" ht="19.5">
      <c r="B133" s="57"/>
      <c r="C133" s="34"/>
      <c r="E133" s="9"/>
      <c r="F133" s="9"/>
      <c r="G133" s="11"/>
      <c r="H133" s="11"/>
      <c r="I133" s="11"/>
      <c r="J133" s="11"/>
      <c r="K133" s="11"/>
      <c r="L133" s="11"/>
      <c r="M133" s="11"/>
    </row>
    <row r="134" spans="4:13" ht="18.75">
      <c r="D134" s="63"/>
      <c r="E134" s="9"/>
      <c r="F134" s="9"/>
      <c r="G134" s="11"/>
      <c r="H134" s="9"/>
      <c r="I134" s="11"/>
      <c r="J134" s="11"/>
      <c r="K134" s="11"/>
      <c r="L134" s="11"/>
      <c r="M134" s="11"/>
    </row>
    <row r="135" spans="5:13" ht="18.75">
      <c r="E135" s="9"/>
      <c r="F135" s="9"/>
      <c r="G135" s="11"/>
      <c r="H135" s="9"/>
      <c r="I135" s="11"/>
      <c r="J135" s="11"/>
      <c r="K135" s="11"/>
      <c r="L135" s="11"/>
      <c r="M135" s="11"/>
    </row>
    <row r="136" spans="5:13" ht="18.75">
      <c r="E136" s="24"/>
      <c r="F136" s="24"/>
      <c r="G136" s="23"/>
      <c r="H136" s="82"/>
      <c r="I136" s="23"/>
      <c r="J136" s="23"/>
      <c r="K136" s="23"/>
      <c r="L136" s="23"/>
      <c r="M136" s="23"/>
    </row>
    <row r="137" spans="1:3" ht="18.75">
      <c r="A137" s="24"/>
      <c r="C137" s="23"/>
    </row>
    <row r="138" ht="18.75">
      <c r="C138" s="10"/>
    </row>
    <row r="139" ht="18.75">
      <c r="C139" s="10"/>
    </row>
    <row r="140" spans="1:3" ht="18.75">
      <c r="A140" s="24"/>
      <c r="C140" s="10"/>
    </row>
    <row r="141" ht="18.75">
      <c r="C141" s="10"/>
    </row>
    <row r="142" ht="18.75">
      <c r="C142" s="10"/>
    </row>
    <row r="143" ht="18.75">
      <c r="C143" s="10"/>
    </row>
    <row r="145" ht="18.75">
      <c r="C145" s="10"/>
    </row>
  </sheetData>
  <sheetProtection/>
  <printOptions/>
  <pageMargins left="0.75" right="0.75" top="1" bottom="1" header="0.5" footer="0.5"/>
  <pageSetup orientation="portrait" scale="65" r:id="rId1"/>
  <headerFooter alignWithMargins="0">
    <oddFooter>&amp;R&amp;D</oddFooter>
  </headerFooter>
  <rowBreaks count="2" manualBreakCount="2">
    <brk id="40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Fleming</dc:creator>
  <cp:keywords/>
  <dc:description/>
  <cp:lastModifiedBy>Angel Fleming</cp:lastModifiedBy>
  <cp:lastPrinted>2013-06-07T00:54:22Z</cp:lastPrinted>
  <dcterms:created xsi:type="dcterms:W3CDTF">2008-07-09T02:57:37Z</dcterms:created>
  <dcterms:modified xsi:type="dcterms:W3CDTF">2013-10-21T03:00:58Z</dcterms:modified>
  <cp:category/>
  <cp:version/>
  <cp:contentType/>
  <cp:contentStatus/>
</cp:coreProperties>
</file>